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8040" tabRatio="820" activeTab="9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  <sheet name="№8" sheetId="8" r:id="rId8"/>
    <sheet name="№9" sheetId="9" r:id="rId9"/>
    <sheet name="№10" sheetId="10" r:id="rId10"/>
  </sheets>
  <definedNames/>
  <calcPr fullCalcOnLoad="1"/>
</workbook>
</file>

<file path=xl/sharedStrings.xml><?xml version="1.0" encoding="utf-8"?>
<sst xmlns="http://schemas.openxmlformats.org/spreadsheetml/2006/main" count="1001" uniqueCount="489">
  <si>
    <t>Налог на имущество физических лиц</t>
  </si>
  <si>
    <t>МКУК "Заволжская городская библиотека"</t>
  </si>
  <si>
    <t>НАЛОГОВЫЕ И НЕНАЛОГОВЫЕ ДОХОДЫ</t>
  </si>
  <si>
    <t>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</si>
  <si>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</si>
  <si>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</si>
  <si>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</si>
  <si>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13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</si>
  <si>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</si>
  <si>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</si>
  <si>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</si>
  <si>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</si>
  <si>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</si>
  <si>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</si>
  <si>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</si>
  <si>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Наименование</t>
  </si>
  <si>
    <t>#Н/Д</t>
  </si>
  <si>
    <t>Погашение средств</t>
  </si>
  <si>
    <t>в том числе:</t>
  </si>
  <si>
    <t>Увеличение прочих остатков средств бюджетов</t>
  </si>
  <si>
    <t>Код 
классификации</t>
  </si>
  <si>
    <t>Наименование доходов</t>
  </si>
  <si>
    <t>Привлечение средств</t>
  </si>
  <si>
    <t>Увеличение прочих остатков денежных средств бюджетов</t>
  </si>
  <si>
    <t>Вид долгового обязательства</t>
  </si>
  <si>
    <t>000 01 00 00 00 00 0000 000</t>
  </si>
  <si>
    <t>Безвозмездные поступления от других бюджетов бюджетной системы Российской Федерации</t>
  </si>
  <si>
    <t>НАЦИОНАЛЬНАЯ БЕЗОПАСНОСТЬ И ПРАВООХРАНИТЕЛЬНАЯ ДЕЯТЕЛЬНОСТЬ</t>
  </si>
  <si>
    <t>Налог на доходы физических лиц</t>
  </si>
  <si>
    <t>Земельный налог</t>
  </si>
  <si>
    <t>БЕЗВОЗМЕЗДНЫЕ ПОСТУПЛЕНИЯ</t>
  </si>
  <si>
    <t>Иные межбюджетные трансферты</t>
  </si>
  <si>
    <t>Рз</t>
  </si>
  <si>
    <t>Пр</t>
  </si>
  <si>
    <t>ЦСР</t>
  </si>
  <si>
    <t>ВР</t>
  </si>
  <si>
    <t>НАЦИОНАЛЬНАЯ ЭКОНОМИКА</t>
  </si>
  <si>
    <t>04</t>
  </si>
  <si>
    <t>02</t>
  </si>
  <si>
    <t>КУЛЬТУРА, КИНЕМАТОГРАФИЯ</t>
  </si>
  <si>
    <t>08</t>
  </si>
  <si>
    <t>Культура</t>
  </si>
  <si>
    <t>01</t>
  </si>
  <si>
    <t>09</t>
  </si>
  <si>
    <t>03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</si>
  <si>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</si>
  <si>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</si>
  <si>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</si>
  <si>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</si>
  <si>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</si>
  <si>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/>
  </si>
  <si>
    <t>НЕНАЛОГОВЫЕ ДОХОДЫ :</t>
  </si>
  <si>
    <t>НАЛОГОВЫЕ ДОХОДЫ:</t>
  </si>
  <si>
    <t>ДОХОДЫ  ОТ  ПРОДАЖИ  МАТЕРИАЛЬНЫХ  И  НЕМАТЕРИАЛЬНЫХ  АКТИВОВ</t>
  </si>
  <si>
    <t>НАЛОГИ  НА  ИМУЩЕСТВО</t>
  </si>
  <si>
    <t>Дотации  на выравнивание бюджетной обеспеченности</t>
  </si>
  <si>
    <t>МКУК "Заволжский городской художественно-краеведческий музей"</t>
  </si>
  <si>
    <t>Физическая культура</t>
  </si>
  <si>
    <t>Источников внутреннего финансирования 
дефицитов бюджетов</t>
  </si>
  <si>
    <t>в том числе :</t>
  </si>
  <si>
    <t>кредиты, полученные в кредитных организациях</t>
  </si>
  <si>
    <t>МКУК "Заволжский городской Дом культуры"</t>
  </si>
  <si>
    <t>Наименование дохода</t>
  </si>
  <si>
    <t>%</t>
  </si>
  <si>
    <t>Доходы от оказания платных услуг (работ) и компенсации затрат государства</t>
  </si>
  <si>
    <t>Штрафы, санкции, возмещение ущерба</t>
  </si>
  <si>
    <t xml:space="preserve">Нормативы распределения доходов </t>
  </si>
  <si>
    <t>Кредиты кредитных организаций  в валюте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</si>
  <si>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</si>
  <si>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</si>
  <si>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</si>
  <si>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</si>
  <si>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</si>
  <si>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</si>
  <si>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</si>
  <si>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</si>
  <si>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</si>
  <si>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</si>
  <si>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</si>
  <si>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</si>
  <si>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</si>
  <si>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</si>
  <si>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</si>
  <si>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</si>
  <si>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</si>
  <si>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</si>
  <si>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</si>
  <si>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</si>
  <si>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</si>
  <si>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</si>
  <si>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</si>
  <si>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</si>
  <si>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Уменьшение прочих остатков средств бюджетов
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</si>
  <si>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</si>
  <si>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</si>
  <si>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Погашение кредитов, предоставленных кредитными организациями в валюте Российской Федерации</t>
  </si>
  <si>
    <t>Уменьшение прочих остатков денежных средств бюджетов</t>
  </si>
  <si>
    <t>02 0 00 00000</t>
  </si>
  <si>
    <t>03 0 00 00000</t>
  </si>
  <si>
    <t>04 0 00 00000</t>
  </si>
  <si>
    <t>05 0 00 00000</t>
  </si>
  <si>
    <t>Организация и проведение спортивно – массовых мероприятий, оздоровительных акций, спортивных праздников, участия команд спортсменов в городских, районных, областных и всероссийских соревнованиях</t>
  </si>
  <si>
    <t xml:space="preserve">Организация мероприятий по захоронению безродных  </t>
  </si>
  <si>
    <t>Обеспечение деятельности подведомственного учреждения                                                            «Управление жилищно-коммунального хозяйства администрации                                                   Заволжского городского поселения»</t>
  </si>
  <si>
    <t xml:space="preserve"> </t>
  </si>
  <si>
    <t>Бюджетные ассигнования         2017 год</t>
  </si>
  <si>
    <t>кредиты вышестоящих бюджетов</t>
  </si>
  <si>
    <t>Дотации бюджетам бюджетной системы Российской Федерации</t>
  </si>
  <si>
    <t>НАЛОГИ  НА ПРИБЫЛЬ, ДОХОДЫ</t>
  </si>
  <si>
    <t>межпоселенческая библиотека</t>
  </si>
  <si>
    <t>Бюджетные ассигнования      2018 год</t>
  </si>
  <si>
    <t>НАЛОГИ  НА ТОВАРЫ (РАБОТЫ,УСЛУГИ), РЕАЛИЗУЕМЫЕ НА ТЕРРИТОРИИ РОССИЙСКОЙ  ФЕДЕРАЦИИ</t>
  </si>
  <si>
    <t>Акцизы по подакцизным товарам(продукции), производимым на территрии Российской Федерации</t>
  </si>
  <si>
    <t>Раздел,     подраздел</t>
  </si>
  <si>
    <t xml:space="preserve">Наименование </t>
  </si>
  <si>
    <t>0100</t>
  </si>
  <si>
    <t>ОБЩЕГОСУДАРСТВЕННЫЕ  ВОПРОСЫ</t>
  </si>
  <si>
    <t>0104</t>
  </si>
  <si>
    <t>0111</t>
  </si>
  <si>
    <t>0113</t>
  </si>
  <si>
    <t>0300</t>
  </si>
  <si>
    <t>0400</t>
  </si>
  <si>
    <t>0409</t>
  </si>
  <si>
    <t>Дорожное хозяйство  (дорожные фонды)</t>
  </si>
  <si>
    <t>0500</t>
  </si>
  <si>
    <t>0501</t>
  </si>
  <si>
    <t>0502</t>
  </si>
  <si>
    <t>0503</t>
  </si>
  <si>
    <t>0505</t>
  </si>
  <si>
    <t>Другие вопросы в области                                                 жилищно-коммунального хозяйства</t>
  </si>
  <si>
    <t>0800</t>
  </si>
  <si>
    <t>0801</t>
  </si>
  <si>
    <t>1000</t>
  </si>
  <si>
    <t>1001</t>
  </si>
  <si>
    <t>1003</t>
  </si>
  <si>
    <t>0102</t>
  </si>
  <si>
    <t>Функционирование высшего должностного лица субьекта РФ и муниципального образования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</si>
  <si>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</si>
  <si>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</si>
  <si>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</si>
  <si>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</si>
  <si>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</si>
  <si>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</si>
  <si>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</si>
  <si>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</si>
  <si>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</si>
  <si>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</si>
  <si>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НЕНАЛОГОВЫЕ  ДОХОДЫ</t>
  </si>
  <si>
    <t>Невыясненные поступления</t>
  </si>
  <si>
    <t>Невыясненные поступления,зачисляемые в бюджеты городских поселений</t>
  </si>
  <si>
    <t>2024 год</t>
  </si>
  <si>
    <t xml:space="preserve"> Инициативные платежи, зачисляемые в бюджеты городских поселений</t>
  </si>
  <si>
    <t>2025 год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</si>
  <si>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</si>
  <si>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Платежи в целях возмещения убытков, причиненных уклонением от заключения муниципального контракта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</si>
  <si>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</si>
  <si>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</si>
  <si>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40 0 00 00010</t>
  </si>
  <si>
    <t>40 0 00 00060</t>
  </si>
  <si>
    <t>Процессная часть</t>
  </si>
  <si>
    <t>Обеспечение эффективного управления муниципальным имуществом</t>
  </si>
  <si>
    <t xml:space="preserve">Укрепление пожарной безопасности, снижение рисков и смягчение последствий чрезвычайных ситуаций  </t>
  </si>
  <si>
    <t>Содержание и ремонт дорожной сети, ее обустройство,улучшение технического  и эксплуатационного состояния</t>
  </si>
  <si>
    <t>Развитие музейного дела</t>
  </si>
  <si>
    <t>Развитие библиотечного дела</t>
  </si>
  <si>
    <t>Развитие клубных формирований и самодеятельного народного творчества</t>
  </si>
  <si>
    <t>Физическое воспитание и обеспечение организации  проведения  массовых спортивных мероприятий</t>
  </si>
  <si>
    <t>2026 год</t>
  </si>
  <si>
    <t>Бюджетные ассигнования         2026 год</t>
  </si>
  <si>
    <t>Прочие доходы от компенсации затрат бюджетов городских поселений</t>
  </si>
  <si>
    <t xml:space="preserve">Прочие неналоговые доходы 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</si>
  <si>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</si>
  <si>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</si>
  <si>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 xml:space="preserve"> бюджета  Заволжского городского поселения                                                                                                         на 2024 год  и  плановый период 2025 и 2026 годов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</si>
  <si>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</si>
  <si>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строительство,модернизацию,ремонт и содержание автомобильных дорог общего пользования,в том числе дорог в поселениях (за исключением автомобильных дорог федерального значения)</t>
  </si>
  <si>
    <t xml:space="preserve"> Субсидии бюджетам на поддержку отрасли культуры</t>
  </si>
  <si>
    <t>Субсидии бюджетам городских поселений на поддержку отрасли культуры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</si>
  <si>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</si>
  <si>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</si>
  <si>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</si>
  <si>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</si>
  <si>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</si>
  <si>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</si>
  <si>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Платежи в целях возмещения причиненного ущерба (убытков)</t>
  </si>
  <si>
    <t xml:space="preserve"> 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</si>
  <si>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</si>
  <si>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</si>
  <si>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Коммунальное хозяйство    </t>
  </si>
  <si>
    <t>Бюджетные кредиты от других бюджетов бюджетной системы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</si>
  <si>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</si>
  <si>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</si>
  <si>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Составление и исполнение бюджета поселения, осуществление контроля за его исполнением, составление отчета об исполнении бюджета поселения</t>
  </si>
  <si>
    <t>Пользование и распоряжение имуществом, находящимся в муниципальной собственности поселения</t>
  </si>
  <si>
    <t>Код классификации доходов бюджетов Российской Федерации</t>
  </si>
  <si>
    <t>Сумма, руб.</t>
  </si>
  <si>
    <t>Сумма (руб.)</t>
  </si>
  <si>
    <t>Наименование кода классификации источников финансирования дефицитов бюджетов</t>
  </si>
  <si>
    <t>Код классификации источников финансирования дефицитов бюджетов</t>
  </si>
  <si>
    <t>01 0 00 00000</t>
  </si>
  <si>
    <t>Проведение мероприятий</t>
  </si>
  <si>
    <t>05 2 00 00000</t>
  </si>
  <si>
    <t>05 2 01 00000</t>
  </si>
  <si>
    <t>05 2 02 00000</t>
  </si>
  <si>
    <t>Благоустройство  и озеленение</t>
  </si>
  <si>
    <t>05 2 03 00000</t>
  </si>
  <si>
    <t>06 0 00 00000</t>
  </si>
  <si>
    <t>06 2 00 00000</t>
  </si>
  <si>
    <t>06 2 01 00000</t>
  </si>
  <si>
    <t>06 2 01 00030</t>
  </si>
  <si>
    <t>06 2 02 00000</t>
  </si>
  <si>
    <t>06 2 02 00040</t>
  </si>
  <si>
    <t>06 2 03 00000</t>
  </si>
  <si>
    <t>06 2 03 00050</t>
  </si>
  <si>
    <t>07 0 00 00000</t>
  </si>
  <si>
    <t>07 2 00 00000</t>
  </si>
  <si>
    <t>07 2 01 00000</t>
  </si>
  <si>
    <t>40 0 00 90250</t>
  </si>
  <si>
    <t>Обеспечение деятельности учреждений осуществляющих руководство и управление в области жилищно-коммунального хозяйства</t>
  </si>
  <si>
    <t>06 2 02 L5191</t>
  </si>
  <si>
    <t>04 2 01 S0510</t>
  </si>
  <si>
    <t>40 0 00 00020</t>
  </si>
  <si>
    <t>Исполнение судебных актов РФ и мировых соглашений</t>
  </si>
  <si>
    <t xml:space="preserve">Проведение мероприятий Администрацией Заволжского городского поселения </t>
  </si>
  <si>
    <t>02 2 01 00000</t>
  </si>
  <si>
    <t>06</t>
  </si>
  <si>
    <t>01 2 01 20010</t>
  </si>
  <si>
    <t>40 0 00 90010</t>
  </si>
  <si>
    <t>40 0 00 20050</t>
  </si>
  <si>
    <t>Материально – техническое  и финансовое обеспечение деятельности органов местного самоуправления</t>
  </si>
  <si>
    <t>40 0 00 90200</t>
  </si>
  <si>
    <t>40 0 00 90190</t>
  </si>
  <si>
    <t>40 0 00 90210</t>
  </si>
  <si>
    <t>40 0 00 90240</t>
  </si>
  <si>
    <t>40 0 00 90230</t>
  </si>
  <si>
    <t>40 0 00 90220</t>
  </si>
  <si>
    <t>Пенсионное обеспечение лиц, замещавших должности муниципальной службы в органах местного самоуправления Заволжского городского поселения</t>
  </si>
  <si>
    <t>07 2 01 90180</t>
  </si>
  <si>
    <t>05 2 03 90170</t>
  </si>
  <si>
    <t>Осуществление муниципального контроля в сфере благоустройства, предметом которого является соблюдение правил благоустройства территории поселения, требований к обеспечению доступности для инвалидов объектов социальной, инженерной и транспортной инфраструктур и предоставляемых услуг,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</si>
  <si>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05 2 02 90150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</si>
  <si>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</si>
  <si>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05 2 02 90160</t>
  </si>
  <si>
    <t>Частичное возмещение недополученных доходов, возникающих из-за разницы между экономически обоснованным тарифом и размером платы населения за одну помывку</t>
  </si>
  <si>
    <t>05 2 02 S6800</t>
  </si>
  <si>
    <t>05 2 01 90140</t>
  </si>
  <si>
    <t>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</si>
  <si>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03 2 01 90110</t>
  </si>
  <si>
    <t>03 2 02 90120</t>
  </si>
  <si>
    <t>Профилактика терроризма и экстремизма, обеспечение безопасности населения на территории Заволжского городского поселения</t>
  </si>
  <si>
    <t>Профилактика терроризма и экстремизма</t>
  </si>
  <si>
    <t>03 2 02 00000</t>
  </si>
  <si>
    <t>Укрепление пожарной безопасности</t>
  </si>
  <si>
    <t>03 2 01 00000</t>
  </si>
  <si>
    <t>Капитальный ремонт, ремонт и  содержание автомобильных дорог общего пользования и искусственных сооружений на них</t>
  </si>
  <si>
    <t>04 2 01 90130</t>
  </si>
  <si>
    <t>04 2 01 00000</t>
  </si>
  <si>
    <t>02 2 01 20020</t>
  </si>
  <si>
    <t>02 2 01 20030</t>
  </si>
  <si>
    <t>02 2 01 20040</t>
  </si>
  <si>
    <t>02 2 01 90100</t>
  </si>
  <si>
    <t>01 2 00 00000</t>
  </si>
  <si>
    <t>Обеспечение деятельности администрации Заволжского городского поселения</t>
  </si>
  <si>
    <t>Бюджетные ассигнования                    2025 год</t>
  </si>
  <si>
    <t>000 1 00 00000 00 0000 000</t>
  </si>
  <si>
    <t>000 1 01 00000 00 0000 000</t>
  </si>
  <si>
    <t>000 1 01 02010 01 0000 110</t>
  </si>
  <si>
    <t>000 1 03 02231 01 0000 110</t>
  </si>
  <si>
    <t>000 1 03 02000 01 0000 110</t>
  </si>
  <si>
    <t>000 1 06 06043 13 0000 110</t>
  </si>
  <si>
    <t>000 1 06 06033 13 0000 110</t>
  </si>
  <si>
    <t>000 1 06 06000 00 0000 110</t>
  </si>
  <si>
    <t>000 1 06 01030 13 0000 110</t>
  </si>
  <si>
    <t>000 1 06 00000 00 0000 000</t>
  </si>
  <si>
    <t>000 1 06 01000 00 0000 110</t>
  </si>
  <si>
    <t>000 1 11 00000 00 0000 000</t>
  </si>
  <si>
    <t>000 1 11 05000 00 0000 120</t>
  </si>
  <si>
    <t>000 1 11 05010 00 0000 120</t>
  </si>
  <si>
    <t>000 1 14 06000 00 0000 430</t>
  </si>
  <si>
    <t>000 1 14 06010 00 0000 430</t>
  </si>
  <si>
    <t xml:space="preserve"> 0001 17 01050 13 0000 180</t>
  </si>
  <si>
    <t xml:space="preserve"> 0001 17 01000 00 0000 180</t>
  </si>
  <si>
    <t xml:space="preserve"> 0001 17 00000 00 0000 000</t>
  </si>
  <si>
    <t>000 2 02 20041 13 0000 150</t>
  </si>
  <si>
    <t>000 2 08 00000 00 0000 000</t>
  </si>
  <si>
    <t>0002 19 60010 13 0000 150</t>
  </si>
  <si>
    <t xml:space="preserve"> 0002 02 40014 13 0000 150</t>
  </si>
  <si>
    <t xml:space="preserve"> 0002 02 40014 00 0000 150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</si>
  <si>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</si>
  <si>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Доходы, поступающие в порядке возмещения расходов, понесенных в связи с эксплуатацией имущества</t>
  </si>
  <si>
    <t>Доходы от компенсации затрат государства</t>
  </si>
  <si>
    <t>000 01 02 00 00 00 0000 000</t>
  </si>
  <si>
    <t>000 01 02 00 00 13 0000 710</t>
  </si>
  <si>
    <t>000 01 02 00 00 00 0000 700</t>
  </si>
  <si>
    <t>000 01 02 00 00 00 0000 800</t>
  </si>
  <si>
    <t>000 01 02 00 00 13 0000 810</t>
  </si>
  <si>
    <t>000 01 03 00 00 00 0000 000</t>
  </si>
  <si>
    <t>000 01 03 01 00 13 0000 710</t>
  </si>
  <si>
    <t>000 01 03 01 00 13 0000 810</t>
  </si>
  <si>
    <t>000 01 05 00 00 00 0000 000</t>
  </si>
  <si>
    <t>000 01 05 02 00 00 0000 500</t>
  </si>
  <si>
    <t>000 01 05 02 01 13 0000 610</t>
  </si>
  <si>
    <t>000 01 05 02 01 00 0000 610</t>
  </si>
  <si>
    <t>000 01 05 02 01 13 0000  510</t>
  </si>
  <si>
    <t>000 01 05 02 00 00 0000 600</t>
  </si>
  <si>
    <t>000 01 05 02 01 00 0000 510</t>
  </si>
  <si>
    <t>Привлечение кредитов от кредитных организаций в валюте Российской Федерации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</si>
  <si>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</si>
  <si>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</si>
  <si>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000 01 03 01 00 00 0000 700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</si>
  <si>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</si>
  <si>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</si>
  <si>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000 01 03 01 00 00 0000 800</t>
  </si>
  <si>
    <t>Программа муниципальных внутренних заимствований Заволжского городского поселения                                                      на 2024 год и на плановый период 2025 и 2026 годов</t>
  </si>
  <si>
    <t>000 113 00000 00 0000 000</t>
  </si>
  <si>
    <t>000 113 01995 13 0000 130</t>
  </si>
  <si>
    <t>000 113 02065 13 0000 130</t>
  </si>
  <si>
    <t>000 113 02995 13 0000 130</t>
  </si>
  <si>
    <t>000 116 00000 00 0000 000</t>
  </si>
  <si>
    <t>000 116 10061 13 0000 140</t>
  </si>
  <si>
    <t>000 117 00000 00 0000 000</t>
  </si>
  <si>
    <t>000 117 01050 13 0000 180</t>
  </si>
  <si>
    <t>000 117 05050 13 0000 180</t>
  </si>
  <si>
    <t>000 117 15030 13 0000 150</t>
  </si>
  <si>
    <t>182 1 01 02010 01 0000 110</t>
  </si>
  <si>
    <t xml:space="preserve"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</si>
  <si>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300 2 02 25519 13 0000 150</t>
  </si>
  <si>
    <t xml:space="preserve"> 000 2 02 25519 13 0000 150</t>
  </si>
  <si>
    <t xml:space="preserve"> 000 2 02 25519 00 0000 150</t>
  </si>
  <si>
    <t>300 2 02 20041 13 0000 150</t>
  </si>
  <si>
    <t xml:space="preserve"> 000 2 02 20041 00 0000 150</t>
  </si>
  <si>
    <t xml:space="preserve"> 000 2 02 20000 00 0000 150</t>
  </si>
  <si>
    <t xml:space="preserve"> 300 2 02 15001 13 0000 150</t>
  </si>
  <si>
    <t xml:space="preserve"> 000 1 01 02000 01 0000 110</t>
  </si>
  <si>
    <t xml:space="preserve"> 000 1 01 02020 01 0000 110</t>
  </si>
  <si>
    <t>182 1 01 02020 01 0000 110</t>
  </si>
  <si>
    <t>000 1 01 02030 01 0000 110</t>
  </si>
  <si>
    <t>182 1 01 02030 01 0000 110</t>
  </si>
  <si>
    <t xml:space="preserve"> 000 1 01 02080 01 0000 110</t>
  </si>
  <si>
    <t xml:space="preserve"> 182 1 01 02080 01 0000 110</t>
  </si>
  <si>
    <t xml:space="preserve"> 000 1 01 02130 01 0000 110</t>
  </si>
  <si>
    <t>182 1 01 02130 01 0000 110</t>
  </si>
  <si>
    <t xml:space="preserve"> 000 1 01 02140 01 0000 110</t>
  </si>
  <si>
    <t>182 1 01 02140 01 0000 110</t>
  </si>
  <si>
    <t xml:space="preserve"> 000 1 03 00000 00 0000 000</t>
  </si>
  <si>
    <t xml:space="preserve"> 000 1 03 02230 01 0000 110</t>
  </si>
  <si>
    <t>182 1 03 02231 01 0000 110</t>
  </si>
  <si>
    <t>000 1 03 02240 01 0000 110</t>
  </si>
  <si>
    <t>000 1 03 02241 01 0000 110</t>
  </si>
  <si>
    <t>182 1 03 02241 01 0000 110</t>
  </si>
  <si>
    <t>000 1 03 02250 01 0000 110</t>
  </si>
  <si>
    <t>000 1 03 02251 01 0000 110</t>
  </si>
  <si>
    <t>182 1 03 02251 01 0000 110</t>
  </si>
  <si>
    <t>000 1 03 02260 01 0000 110</t>
  </si>
  <si>
    <t>000 1 03 02261 01 0000 110</t>
  </si>
  <si>
    <t>182 1 03 02261 01 0000 110</t>
  </si>
  <si>
    <t>182 1 06 01030 13 0000 110</t>
  </si>
  <si>
    <t xml:space="preserve"> 000 1 06 06030 00 0000 110</t>
  </si>
  <si>
    <t>182 1 06 06033 13 0000 110</t>
  </si>
  <si>
    <t xml:space="preserve"> 000 1 06 06040 00 0000 110</t>
  </si>
  <si>
    <t>182 1 06 06043 13 0000 110</t>
  </si>
  <si>
    <t xml:space="preserve"> 000 1 11 05013 13 0000 120</t>
  </si>
  <si>
    <t>300 1 11 05013 13 0000 120</t>
  </si>
  <si>
    <t xml:space="preserve"> 000 1 11 05030 00 0000 120</t>
  </si>
  <si>
    <t xml:space="preserve"> 000 1 11 05035 13 0000 120</t>
  </si>
  <si>
    <t>000 1 11 09000 00 0000 120</t>
  </si>
  <si>
    <t>300 1 11 05035 13 0000 120</t>
  </si>
  <si>
    <t>000 1 11 09040 00 0000 120</t>
  </si>
  <si>
    <t>000 1 11 09045 13 0000 120</t>
  </si>
  <si>
    <t>300 1 11 09045 13 0000 120</t>
  </si>
  <si>
    <t xml:space="preserve"> 000 1 13 00000 00 0000 000</t>
  </si>
  <si>
    <t xml:space="preserve"> 000 1 13 01000 00 0000 000</t>
  </si>
  <si>
    <t>000 1 13 01995 13 0000 130</t>
  </si>
  <si>
    <t>300 1 13 01995 13 0000 130</t>
  </si>
  <si>
    <t>000 1 13 02000 00 0000 130</t>
  </si>
  <si>
    <t>000 1 13 02060 00 0000 130</t>
  </si>
  <si>
    <t>000 1 13 02065 13 0000 130</t>
  </si>
  <si>
    <t>300 1 13 02065 13 0000 130</t>
  </si>
  <si>
    <t xml:space="preserve"> 000 1 14 00000 00 0000 000</t>
  </si>
  <si>
    <t xml:space="preserve"> 000 1 14 06013 13 0000 430</t>
  </si>
  <si>
    <t>300 1 14 06013 13 0000 430</t>
  </si>
  <si>
    <t xml:space="preserve"> 000 1 16 00000 00 0000 000</t>
  </si>
  <si>
    <t>000 1 16 09000 00 0000 140</t>
  </si>
  <si>
    <t>000 1 16 09040 13 0000 140</t>
  </si>
  <si>
    <t>300 1 16 09040 13 0000 140</t>
  </si>
  <si>
    <t xml:space="preserve"> 000 1 16 10000 00 0000 140</t>
  </si>
  <si>
    <t xml:space="preserve"> 000 1 16 10060 00 0000 140</t>
  </si>
  <si>
    <t xml:space="preserve"> 000 1 16 10061 13 0000 140</t>
  </si>
  <si>
    <t>300 1 16 10061 13 0000 140</t>
  </si>
  <si>
    <t xml:space="preserve"> 000 2 00 00000 00 0000 000</t>
  </si>
  <si>
    <t xml:space="preserve"> 000 2 02 00000 00 0000 000</t>
  </si>
  <si>
    <t xml:space="preserve"> 000 2 02 10000 00 0000 150</t>
  </si>
  <si>
    <t xml:space="preserve"> 000 2 02 15001 00 0000 150</t>
  </si>
  <si>
    <t xml:space="preserve"> 000 2 02 15001 13 0000 150</t>
  </si>
  <si>
    <t xml:space="preserve"> 000 2 02 40000 00 0000 150</t>
  </si>
  <si>
    <t>000 2 08 05000 13 0000 150</t>
  </si>
  <si>
    <t>000 2 19 00000 00 0000 000</t>
  </si>
  <si>
    <t>300 01 02 00 00 13 0000 710</t>
  </si>
  <si>
    <t>300 01 02 00 00 13 0000 810</t>
  </si>
  <si>
    <t>300 01 05 02 01 13 0000  510</t>
  </si>
  <si>
    <t>300 01 05 02 01 13 0000 610</t>
  </si>
  <si>
    <t xml:space="preserve">Источники внутреннего финансирования дефицита бюджета Заволжского городского поселения на 2024 год и плановый период 2025 и 2026 годов                                                     </t>
  </si>
  <si>
    <t xml:space="preserve">Приложение № 4
к  решению Совета 
Заволжского городского поселения «О бюджете Заволжского городского поселения на 2024 год и на плановый период 2025 и 2026 годов»
от                          г. №                                                                                           
</t>
  </si>
  <si>
    <t xml:space="preserve">Распределение бюджетных ассигнований  по целевым статьям (муниципальным программам Заволжского городского поселения и не включенным в муниципальные программы  направлениям деятельности органов  местного самоуправления Заволжского городского поселения), группам видов расходов классификации расходов бюджета Заволжского городского поселения на 2024 год 
                            </t>
  </si>
  <si>
    <t>01 2 01 00000</t>
  </si>
  <si>
    <t>Обеспечение деятельности главы  Заволжского городского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</si>
  <si>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функций по оценке недвижимости, признанию прав и регулированию отношений по государственной и муниципальной  собственности (закупка товаров, работ и услуг для обеспечения государственных (муниципальных) нужд)</t>
  </si>
  <si>
    <t>Проведение мероприятий МКУК "Заволжский городской Дом культуры" (закупка товаров, работ и услуг для обеспечения государственных (муниципальных) нужд)</t>
  </si>
  <si>
    <t>Проведение мероприятий МКУК "Заволжская городская  библиотека" (закупка товаров, работ и услуг для обеспечения государственных (муниципальных) нужд)</t>
  </si>
  <si>
    <t>Проведение мероприятий МКУК "Заволжский городской художественно-краеведческий музей" (закупка товаров, работ и услуг для обеспечения государственных (муниципальных) нужд)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</si>
  <si>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</si>
  <si>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Реализация мероприятий по модернизации библиотек в части комплектования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</si>
  <si>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Обеспечение деятельности администрации Заволжского городского поселения (закупка товаров, работ и услуг для обеспечения государственных (муниципальных) нужд)</t>
  </si>
  <si>
    <t>Исполнение судебных актов РФ и мировых соглашений (закупка товаров, работ и услуг для обеспечения государственных (муниципальных) нужд)</t>
  </si>
  <si>
    <t>Обеспечение деятельности подведомственного учреждения                                                                               «Управление жилищно-коммунального хозяйства администрации Заволжского городского поселения» (закупка товаров, работ и услуг для обеспечения государственных (муниципальных) нужд)</t>
  </si>
  <si>
    <t>Укрепление пожарной безопасности, снижение рисков и смягчение последствий чрезвычайных ситуаций  (межбюджетные трансферты)</t>
  </si>
  <si>
    <t>Профилактика терроризма и экстремизма, обеспечение безопасности населения на территории Заволжского городского поселения (межбюджетные трансферты)</t>
  </si>
  <si>
    <t>Капитальный ремонт, ремонт сети автомобильных дорог и содержание автомобильных дорог общего пользования и искусственных сооружений на них (межбюджетные трансферты)</t>
  </si>
  <si>
    <t>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</si>
  <si>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</t>
  </si>
  <si>
    <t>Частичное возмещение недополученных доходов, возникающих из-за разницы между экономически обоснованным тарифом и размером платы населения за одну помывку (межбюджетные трансферты)</t>
  </si>
  <si>
    <t>Осуществление муниципального контроля в сфере благоустройства, предметом которого является соблюдение правил благоустройства территории поселения, требований к обеспечению доступности для инвалидов объектов социальной, инженерной и транспортной инфраструктур и предоставляемых услуг,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(межбюджетные трансферты)</t>
  </si>
  <si>
    <t>Организация и проведение спортивно – массовых мероприятий, оздоровительных акций, спортивных праздников, участия команд спортсменов в городских, районных, областных и всероссийских соревнованиях (межбюджетные трансферты)</t>
  </si>
  <si>
    <t>Материально-техническое и финансовое обеспечение деятельности органов местного самоуправления (межбюджетные трансферты)</t>
  </si>
  <si>
    <t>Составление и исполнение бюджета поселения, осуществление контроля за его исполнением, составление отчета об исполнении бюджета поселения (межбюджетные трансферты)</t>
  </si>
  <si>
    <t>Пользование и распоряжение имуществом, находящимся в муниципальной собственности поселения (межбюджетные трансферты)</t>
  </si>
  <si>
    <t>Обеспечение деятельности учреждений, осуществляющих руководство и управление в области ЖКХ (межбюджетные трансферты)</t>
  </si>
  <si>
    <t>Пенсионное обеспечение лиц, замещавщих должности муниципальной службы в органах местного самоуправления Заволжского городского поселения (межбюджетные трансферты)</t>
  </si>
  <si>
    <t>Организация мероприятий по захоронению безродных   (межбюджетные трансферты)</t>
  </si>
  <si>
    <t>Обеспечение деятельности администрации Заволжского городского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</si>
  <si>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администрации Заволжского городского поселения (иные бюджетные ассигнования)</t>
  </si>
  <si>
    <t>Формирование и расходование средств резервного фонда администрации Заволжского городского поселения Заволжского муниципального района Ивановской области (иные бюджетные ассигнования)</t>
  </si>
  <si>
    <t>Исполнение судебных актов РФ и мировых соглашений (иные бюджетные ассигнования)</t>
  </si>
  <si>
    <t>Зарезервированные средства в составе утвержденных годовых бюджетных ассигнований (иные бюджетные ассигнования)</t>
  </si>
  <si>
    <t>Муниципальные  программы Заволжского городского поселения</t>
  </si>
  <si>
    <t>Проведение мероприятий Администрацией Заволжского городского поселения (межбюджетные трансферты)</t>
  </si>
  <si>
    <t>Муниципальная программа Заволжского городского поселения «Управление муниципальным имуществом Заволжского городского поселения»</t>
  </si>
  <si>
    <t>Муниципальная программа  Заволжского городского поселения «Организация культурно-массовых мероприятий  на территории Заволжского городского поселения»</t>
  </si>
  <si>
    <t>Муниципальная программа  Заволжского городского поселения «Безопасность  Заволжского городского поселения»</t>
  </si>
  <si>
    <t>02 2 00 00000</t>
  </si>
  <si>
    <t>03 2 00 00000</t>
  </si>
  <si>
    <t>Муниципальная программа  Заволжского городского поселения «Развитие транспортной системы Заволжского городского поселения »</t>
  </si>
  <si>
    <t>04 2 00 00000</t>
  </si>
  <si>
    <t>Муниципальная программа  Зволжского городского поселения "Обеспечение услугами жилищно-коммунального хозяйства населения Заволжского городского поселения»</t>
  </si>
  <si>
    <t xml:space="preserve">Муниципальная программа Заволжского городского поселения «Развитие культуры на территории Заволжского городского поселения»
</t>
  </si>
  <si>
    <t>Обеспечение деятельности Муниципального казенного учреждения  культуры «Заволжский городской художественно-краеведческий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</si>
  <si>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  культуры «Заволжский городской художественно-краеведческий музей»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</si>
  <si>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  культуры «Заволжская городская библиотека»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</si>
  <si>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  культуры  «Заволжская городская библиотека»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</si>
  <si>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  культуры «Заволжская городская библиотека»(иные бюджетные ассигнования)</t>
  </si>
  <si>
    <t>Обеспечение деятельности Муниципального казенного учреждения  культуры «Заволжский городской Дом культуры»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</si>
  <si>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 культуры «Заволжский городской Дом культуры»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</si>
  <si>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 культуры  «Заволжский городской Дом культуры»(иные бюджетные ассигнования)</t>
  </si>
  <si>
    <t>Муниципальная программа Заволжского городского поселения «Развитие физической культуры и спорта в Заволжском городском поселении»</t>
  </si>
  <si>
    <t>Непрограммные направления деятельности органов местного самоуправления и иных муниципальных органов  Заволжского  городского поселения</t>
  </si>
  <si>
    <t>40 0 00 00000</t>
  </si>
  <si>
    <t>Распределение бюджетных ассигнований  по целевым статьям (муниципальным программам Заволжского городского поселения и не включенным в муниципальные программы  направлениям деятельности органов  местного самоуправления Заволжского городского поселения), группам видов расходов классификации расходов бюджета Заволжского городского поселения на 2025 и 2026 года</t>
  </si>
  <si>
    <t>Муниципальная программа  Заволжского городского поселения «Управление муниципальным имуществом Заволжского городского поселения»</t>
  </si>
  <si>
    <t>Проектирование строительства (реконструкция), капитальный ремонт,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</si>
  <si>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Распределение межбюджетных трансфертов
  бюджету Заволжского муниципального района на 2024 год  и на плановый период 2025 и 2026 годов</t>
  </si>
  <si>
    <t>Субсидии бюджетам городских поселений на строительство, модернизацию, ремонт и содержание автомобильных дорог общего пользования,в том числе дорог в поселениях (за исключением автомобильных дорог федерального значения)</t>
  </si>
  <si>
    <t>Администрация Заволжского городского поселения</t>
  </si>
  <si>
    <t xml:space="preserve">Доходы   бюджета Заволжского городского поселения
по группам, подгруппам и статьям классификации доходов бюджетов
 на 2024 год и на плановый период 2025 и 2026 годов
</t>
  </si>
  <si>
    <t>Муниципальная программа  Зволжского городского поселения «Обеспечение услугами жилищно-коммунального хозяйства населения Заволжского городского поселения»</t>
  </si>
  <si>
    <t>Обеспечение деятельности Муниципального казенного учреждения   культуры «Заволжская городская библиотека» (иные бюджетные ассигнования)</t>
  </si>
  <si>
    <t>Бюджетные ассигнования                    2024 год</t>
  </si>
  <si>
    <t>000 1 13 01990 00 0000 130</t>
  </si>
  <si>
    <t xml:space="preserve">Прочие доходы от оказания платных услуг (работ) 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</si>
  <si>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
</t>
  </si>
  <si>
    <t>Обеспечение деятельности Муниципального казенного учреждения  культуры  «Заволжский городской Дом культуры» (иные бюджетные ассигнования)</t>
  </si>
  <si>
    <t>Сумма, руб.      2024 год</t>
  </si>
  <si>
    <t>кредиты кредитных организаций (предельные сроки погашения)</t>
  </si>
  <si>
    <t>ИТОГО:</t>
  </si>
  <si>
    <t>Направление расходов</t>
  </si>
  <si>
    <t>Приложение № 1                                                                                                                                                                                                                 к  решению Совета    Заволжского городского поселения «О бюджете Заволжского городского поселения                                                                                на 2024 год и на плановый период 2025 и 2026 годов»
от                  г. №</t>
  </si>
  <si>
    <t xml:space="preserve">Приложение № 2  
                                                                                   к  решению Совета Заволжского городского поселения «О бюджете Заволжского городского поселения на 2024 год и на плановый период 2025 и 2026 годов» 
от                               г. №                                                                                                                                                                                                                 
</t>
  </si>
  <si>
    <t xml:space="preserve">Приложение № 3
к  решению Совета Заволжского городского поселения «О бюджете Заволжского городского поселения на 2024 год и на плановый период 2025 и 2026 годов»
от                      г. №         
</t>
  </si>
  <si>
    <t>Изменение остатков средств на счетах по учету средств  бюджетов</t>
  </si>
  <si>
    <t xml:space="preserve">Приложение № 5
к  решению Совета 
Заволжского городского поселения «О бюджете Заволжского городского поселения  на 2024 год и на плановый период 2025 и 2026 годов»
от                       г. №                                                                                           
</t>
  </si>
  <si>
    <t xml:space="preserve">Приложение № 6
к  решению Совета Заволжского городского поселения  «О бюджете Заволжского городского поселения на 2024 год и на плановый период 2025 и 2026 годов»
от                             №                                                                                                                                                                                                          
</t>
  </si>
  <si>
    <t xml:space="preserve">          Ведомственная структура  расходов  бюджета Заволжского городского поселения на  2024  год                                                               </t>
  </si>
  <si>
    <t xml:space="preserve">Приложение № 7
к  решению Совета Заволжского городского поселения  «О бюджете Заволжского городского поселения   на 2024 год и на плановый период 2025 и 2026 годов»
от                         г. №                                                                                                                                                                                                       
</t>
  </si>
  <si>
    <t xml:space="preserve">          Ведомственная структура  расходов  бюджета Заволжского городского поселения  на  2025 и 2026 годы                                                              </t>
  </si>
  <si>
    <t xml:space="preserve">Приложение № 8   
 к  решению Совета   Заволжского городского поселения «О бюджете Заволжского городского поселения на 2024 год и на плановый период 2025 и 2026 годов» 
от                    г. №  
</t>
  </si>
  <si>
    <r>
      <rPr>
        <b/>
        <sz val="14"/>
        <rFont val="Times New Roman"/>
        <family val="1"/>
      </rPr>
      <t xml:space="preserve">Распределение бюджетных ассигнований  бюджета Заволжского городского поселения по разделам
и подразделам классификации расходов бюджетов на 2024 год и на плановый период 2025 и 2026 годов
</t>
    </r>
    <r>
      <rPr>
        <b/>
        <sz val="12"/>
        <rFont val="Times New Roman"/>
        <family val="1"/>
      </rPr>
      <t xml:space="preserve">                                                                                </t>
    </r>
  </si>
  <si>
    <t>ФИЗИЧЕСКАЯ КУЛЬТУРА И СПОРТ</t>
  </si>
  <si>
    <t xml:space="preserve">      Приложение № 9                                                                                           к решению Совета Заволжского   городского поселения  «О бюджете Заволжского городского поселения  на 2024 год и на плановый период   2025 и 2026 годов»                                                                     от                   г. №   </t>
  </si>
  <si>
    <t xml:space="preserve">      Приложение № 10                                                                                 к решению Совета Заволжского   городского поселения«О бюджете Заволжского городского поселения  на 2024 год и на плановый период   2025 и 2026 годов»                                                                     от                         г. №   </t>
  </si>
  <si>
    <t>3 172 036,62                   2027 год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</si>
</sst>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#,##0.00&quot;р.&quot;"/>
    <numFmt numFmtId="210" formatCode="#,##0.0000"/>
    <numFmt numFmtId="211" formatCode="_-* #,##0_р_._-;\-* #,##0_р_._-;_-* &quot;-&quot;??_р_._-;_-@_-"/>
    <numFmt numFmtId="212" formatCode="0.00000"/>
    <numFmt numFmtId="213" formatCode="0.000000"/>
  </numFmts>
  <fonts count="87">
    <font>
      <sz val="10"/>
      <name val="Georgia"/>
      <family val="0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4"/>
      <name val="Academy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Georgia"/>
      <family val="1"/>
    </font>
    <font>
      <sz val="12"/>
      <color indexed="9"/>
      <name val="Arial Cyr"/>
      <family val="0"/>
    </font>
    <font>
      <b/>
      <sz val="12"/>
      <name val="Arial Cyr"/>
      <family val="0"/>
    </font>
    <font>
      <i/>
      <sz val="12"/>
      <name val="Georgia"/>
      <family val="1"/>
    </font>
    <font>
      <b/>
      <i/>
      <sz val="12"/>
      <name val="Georgia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Georgia"/>
      <family val="1"/>
    </font>
    <font>
      <sz val="8"/>
      <name val="Georgia"/>
      <family val="1"/>
    </font>
    <font>
      <i/>
      <sz val="10"/>
      <name val="Times New Roman"/>
      <family val="1"/>
    </font>
    <font>
      <b/>
      <sz val="8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indexed="10"/>
      <name val="Georgia"/>
      <family val="1"/>
    </font>
    <font>
      <b/>
      <sz val="11"/>
      <color indexed="10"/>
      <name val="Georgia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Georgia"/>
      <family val="1"/>
    </font>
    <font>
      <sz val="11"/>
      <color rgb="FFFF0000"/>
      <name val="Georgia"/>
      <family val="1"/>
    </font>
    <font>
      <b/>
      <sz val="11"/>
      <color rgb="FFFF0000"/>
      <name val="Georgia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0" borderId="1">
      <alignment horizontal="left" wrapText="1" indent="2"/>
      <protection/>
    </xf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60" fillId="25" borderId="2" applyNumberFormat="0" applyAlignment="0" applyProtection="0"/>
    <xf numFmtId="0" fontId="61" fillId="26" borderId="3" applyNumberFormat="0" applyAlignment="0" applyProtection="0"/>
    <xf numFmtId="0" fontId="62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27" borderId="8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0" fillId="0" borderId="0">
      <alignment/>
      <protection/>
    </xf>
    <xf numFmtId="0" fontId="70" fillId="0" borderId="0">
      <alignment vertical="top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73" fillId="0" borderId="10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39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vertical="center" wrapText="1"/>
    </xf>
    <xf numFmtId="0" fontId="14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5" fillId="32" borderId="0" xfId="0" applyFont="1" applyFill="1" applyAlignment="1">
      <alignment readingOrder="1"/>
    </xf>
    <xf numFmtId="0" fontId="14" fillId="32" borderId="11" xfId="0" applyFont="1" applyFill="1" applyBorder="1" applyAlignment="1">
      <alignment/>
    </xf>
    <xf numFmtId="0" fontId="14" fillId="32" borderId="11" xfId="0" applyFont="1" applyFill="1" applyBorder="1" applyAlignment="1">
      <alignment horizontal="center" vertical="center" shrinkToFit="1"/>
    </xf>
    <xf numFmtId="0" fontId="11" fillId="32" borderId="0" xfId="0" applyFont="1" applyFill="1" applyBorder="1" applyAlignment="1">
      <alignment vertical="center"/>
    </xf>
    <xf numFmtId="0" fontId="14" fillId="32" borderId="12" xfId="0" applyFont="1" applyFill="1" applyBorder="1" applyAlignment="1">
      <alignment/>
    </xf>
    <xf numFmtId="0" fontId="16" fillId="32" borderId="12" xfId="0" applyFont="1" applyFill="1" applyBorder="1" applyAlignment="1">
      <alignment/>
    </xf>
    <xf numFmtId="0" fontId="14" fillId="32" borderId="0" xfId="0" applyFont="1" applyFill="1" applyAlignment="1">
      <alignment/>
    </xf>
    <xf numFmtId="0" fontId="11" fillId="3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7" fillId="0" borderId="0" xfId="0" applyFont="1" applyAlignment="1">
      <alignment/>
    </xf>
    <xf numFmtId="170" fontId="17" fillId="0" borderId="0" xfId="44" applyFont="1" applyAlignment="1">
      <alignment/>
    </xf>
    <xf numFmtId="0" fontId="18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71" fontId="14" fillId="0" borderId="0" xfId="65" applyFont="1" applyFill="1" applyAlignment="1">
      <alignment horizontal="center"/>
    </xf>
    <xf numFmtId="171" fontId="14" fillId="0" borderId="0" xfId="65" applyFont="1" applyAlignment="1">
      <alignment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4" fillId="33" borderId="12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distributed" wrapText="1"/>
    </xf>
    <xf numFmtId="0" fontId="23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34" borderId="0" xfId="0" applyFont="1" applyFill="1" applyAlignment="1">
      <alignment vertical="top" wrapText="1"/>
    </xf>
    <xf numFmtId="0" fontId="76" fillId="0" borderId="0" xfId="0" applyFont="1" applyFill="1" applyAlignment="1">
      <alignment vertical="top" wrapText="1"/>
    </xf>
    <xf numFmtId="0" fontId="77" fillId="0" borderId="0" xfId="0" applyFont="1" applyFill="1" applyAlignment="1">
      <alignment vertical="top" wrapText="1"/>
    </xf>
    <xf numFmtId="0" fontId="77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vertical="center" wrapText="1"/>
    </xf>
    <xf numFmtId="0" fontId="79" fillId="0" borderId="0" xfId="0" applyFont="1" applyFill="1" applyAlignment="1">
      <alignment vertical="top" wrapText="1"/>
    </xf>
    <xf numFmtId="0" fontId="80" fillId="0" borderId="0" xfId="0" applyFont="1" applyFill="1" applyAlignment="1">
      <alignment vertical="top" wrapText="1"/>
    </xf>
    <xf numFmtId="0" fontId="77" fillId="34" borderId="0" xfId="0" applyFont="1" applyFill="1" applyAlignment="1">
      <alignment vertical="top" wrapText="1"/>
    </xf>
    <xf numFmtId="2" fontId="23" fillId="0" borderId="0" xfId="0" applyNumberFormat="1" applyFont="1" applyFill="1" applyAlignment="1">
      <alignment vertical="top" wrapText="1"/>
    </xf>
    <xf numFmtId="0" fontId="81" fillId="0" borderId="0" xfId="0" applyFont="1" applyFill="1" applyAlignment="1">
      <alignment vertical="top" wrapText="1"/>
    </xf>
    <xf numFmtId="0" fontId="79" fillId="34" borderId="0" xfId="0" applyFont="1" applyFill="1" applyAlignment="1">
      <alignment horizontal="center" vertical="center" wrapText="1"/>
    </xf>
    <xf numFmtId="0" fontId="82" fillId="0" borderId="0" xfId="0" applyFont="1" applyFill="1" applyAlignment="1">
      <alignment vertical="top" wrapText="1"/>
    </xf>
    <xf numFmtId="184" fontId="4" fillId="0" borderId="0" xfId="0" applyNumberFormat="1" applyFont="1" applyFill="1" applyAlignment="1">
      <alignment vertical="top" wrapText="1"/>
    </xf>
    <xf numFmtId="184" fontId="0" fillId="0" borderId="0" xfId="0" applyNumberFormat="1" applyFont="1" applyFill="1" applyAlignment="1">
      <alignment vertical="top" wrapText="1"/>
    </xf>
    <xf numFmtId="173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2" fontId="77" fillId="0" borderId="0" xfId="0" applyNumberFormat="1" applyFont="1" applyFill="1" applyAlignment="1">
      <alignment vertical="top" wrapText="1"/>
    </xf>
    <xf numFmtId="0" fontId="0" fillId="34" borderId="0" xfId="0" applyFont="1" applyFill="1" applyAlignment="1">
      <alignment vertical="top" wrapText="1"/>
    </xf>
    <xf numFmtId="0" fontId="27" fillId="0" borderId="0" xfId="0" applyFont="1" applyAlignment="1">
      <alignment horizontal="justify" vertical="center"/>
    </xf>
    <xf numFmtId="0" fontId="23" fillId="34" borderId="0" xfId="0" applyFont="1" applyFill="1" applyAlignment="1">
      <alignment vertical="top" wrapText="1"/>
    </xf>
    <xf numFmtId="2" fontId="23" fillId="34" borderId="0" xfId="0" applyNumberFormat="1" applyFont="1" applyFill="1" applyAlignment="1">
      <alignment vertical="top" wrapText="1"/>
    </xf>
    <xf numFmtId="0" fontId="21" fillId="0" borderId="12" xfId="0" applyFont="1" applyBorder="1" applyAlignment="1">
      <alignment horizontal="center" vertical="center"/>
    </xf>
    <xf numFmtId="0" fontId="11" fillId="32" borderId="0" xfId="0" applyFont="1" applyFill="1" applyBorder="1" applyAlignment="1">
      <alignment vertical="top" wrapText="1"/>
    </xf>
    <xf numFmtId="0" fontId="11" fillId="32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21" fillId="34" borderId="12" xfId="0" applyFont="1" applyFill="1" applyBorder="1" applyAlignment="1">
      <alignment vertical="top" wrapText="1"/>
    </xf>
    <xf numFmtId="0" fontId="13" fillId="34" borderId="12" xfId="21" applyFont="1" applyFill="1" applyBorder="1" applyAlignment="1">
      <alignment vertical="top" wrapText="1"/>
    </xf>
    <xf numFmtId="0" fontId="21" fillId="34" borderId="12" xfId="21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top" wrapText="1"/>
    </xf>
    <xf numFmtId="0" fontId="11" fillId="0" borderId="0" xfId="0" applyFont="1" applyBorder="1" applyAlignment="1">
      <alignment vertical="distributed" wrapText="1"/>
    </xf>
    <xf numFmtId="0" fontId="77" fillId="0" borderId="0" xfId="0" applyFont="1" applyFill="1" applyAlignment="1">
      <alignment vertical="top"/>
    </xf>
    <xf numFmtId="0" fontId="77" fillId="0" borderId="0" xfId="0" applyFont="1" applyFill="1" applyAlignment="1">
      <alignment horizontal="center" vertical="top"/>
    </xf>
    <xf numFmtId="0" fontId="77" fillId="34" borderId="0" xfId="0" applyFont="1" applyFill="1" applyAlignment="1">
      <alignment vertical="top"/>
    </xf>
    <xf numFmtId="0" fontId="77" fillId="0" borderId="0" xfId="0" applyFont="1" applyFill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49" fontId="25" fillId="0" borderId="12" xfId="0" applyNumberFormat="1" applyFont="1" applyBorder="1" applyAlignment="1">
      <alignment vertical="top" wrapText="1"/>
    </xf>
    <xf numFmtId="0" fontId="21" fillId="34" borderId="12" xfId="43" applyFont="1" applyFill="1" applyBorder="1" applyAlignment="1" applyProtection="1">
      <alignment vertical="top" wrapText="1"/>
      <protection/>
    </xf>
    <xf numFmtId="0" fontId="13" fillId="34" borderId="12" xfId="0" applyFont="1" applyFill="1" applyBorder="1" applyAlignment="1">
      <alignment vertical="top" wrapText="1"/>
    </xf>
    <xf numFmtId="0" fontId="28" fillId="34" borderId="12" xfId="21" applyFont="1" applyFill="1" applyBorder="1" applyAlignment="1">
      <alignment vertical="top" wrapText="1"/>
    </xf>
    <xf numFmtId="0" fontId="13" fillId="34" borderId="13" xfId="21" applyFont="1" applyFill="1" applyBorder="1" applyAlignment="1">
      <alignment vertical="top" wrapText="1"/>
    </xf>
    <xf numFmtId="0" fontId="4" fillId="34" borderId="0" xfId="0" applyFont="1" applyFill="1" applyAlignment="1">
      <alignment vertical="top" wrapText="1"/>
    </xf>
    <xf numFmtId="0" fontId="21" fillId="34" borderId="14" xfId="21" applyFont="1" applyFill="1" applyBorder="1" applyAlignment="1">
      <alignment vertical="top" wrapText="1"/>
    </xf>
    <xf numFmtId="0" fontId="83" fillId="34" borderId="12" xfId="0" applyFont="1" applyFill="1" applyBorder="1" applyAlignment="1">
      <alignment vertical="top" wrapText="1"/>
    </xf>
    <xf numFmtId="0" fontId="21" fillId="34" borderId="13" xfId="0" applyFont="1" applyFill="1" applyBorder="1" applyAlignment="1">
      <alignment vertical="top" wrapText="1"/>
    </xf>
    <xf numFmtId="0" fontId="13" fillId="34" borderId="14" xfId="21" applyFont="1" applyFill="1" applyBorder="1" applyAlignment="1">
      <alignment vertical="top" wrapText="1"/>
    </xf>
    <xf numFmtId="0" fontId="4" fillId="34" borderId="15" xfId="0" applyFont="1" applyFill="1" applyBorder="1" applyAlignment="1">
      <alignment vertical="top" wrapText="1"/>
    </xf>
    <xf numFmtId="0" fontId="4" fillId="34" borderId="12" xfId="2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2" fillId="34" borderId="12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4" fontId="21" fillId="34" borderId="12" xfId="0" applyNumberFormat="1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/>
    </xf>
    <xf numFmtId="0" fontId="7" fillId="34" borderId="12" xfId="66" applyNumberFormat="1" applyFont="1" applyFill="1" applyBorder="1" applyAlignment="1">
      <alignment horizontal="center" vertical="top" wrapText="1"/>
    </xf>
    <xf numFmtId="4" fontId="21" fillId="34" borderId="12" xfId="66" applyNumberFormat="1" applyFont="1" applyFill="1" applyBorder="1" applyAlignment="1">
      <alignment horizontal="center" vertical="top" wrapText="1"/>
    </xf>
    <xf numFmtId="0" fontId="8" fillId="34" borderId="0" xfId="0" applyFont="1" applyFill="1" applyAlignment="1">
      <alignment horizontal="center" vertical="top"/>
    </xf>
    <xf numFmtId="49" fontId="8" fillId="34" borderId="12" xfId="0" applyNumberFormat="1" applyFont="1" applyFill="1" applyBorder="1" applyAlignment="1">
      <alignment horizontal="center" vertical="top"/>
    </xf>
    <xf numFmtId="49" fontId="7" fillId="34" borderId="12" xfId="0" applyNumberFormat="1" applyFont="1" applyFill="1" applyBorder="1" applyAlignment="1">
      <alignment horizontal="center" vertical="top"/>
    </xf>
    <xf numFmtId="4" fontId="4" fillId="34" borderId="12" xfId="66" applyNumberFormat="1" applyFont="1" applyFill="1" applyBorder="1" applyAlignment="1">
      <alignment horizontal="center"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top"/>
    </xf>
    <xf numFmtId="49" fontId="21" fillId="34" borderId="12" xfId="0" applyNumberFormat="1" applyFont="1" applyFill="1" applyBorder="1" applyAlignment="1">
      <alignment horizontal="center" vertical="top"/>
    </xf>
    <xf numFmtId="49" fontId="4" fillId="34" borderId="12" xfId="0" applyNumberFormat="1" applyFont="1" applyFill="1" applyBorder="1" applyAlignment="1">
      <alignment horizontal="center" vertical="top"/>
    </xf>
    <xf numFmtId="0" fontId="21" fillId="34" borderId="12" xfId="0" applyFont="1" applyFill="1" applyBorder="1" applyAlignment="1">
      <alignment horizontal="center" vertical="top" wrapText="1"/>
    </xf>
    <xf numFmtId="49" fontId="21" fillId="34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/>
    </xf>
    <xf numFmtId="0" fontId="21" fillId="34" borderId="16" xfId="0" applyFont="1" applyFill="1" applyBorder="1" applyAlignment="1">
      <alignment horizontal="center" vertical="top"/>
    </xf>
    <xf numFmtId="0" fontId="7" fillId="34" borderId="17" xfId="66" applyNumberFormat="1" applyFont="1" applyFill="1" applyBorder="1" applyAlignment="1">
      <alignment horizontal="center" vertical="top" wrapText="1"/>
    </xf>
    <xf numFmtId="4" fontId="21" fillId="34" borderId="18" xfId="66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8" fillId="34" borderId="19" xfId="0" applyFont="1" applyFill="1" applyBorder="1" applyAlignment="1">
      <alignment horizontal="center" vertical="top"/>
    </xf>
    <xf numFmtId="0" fontId="7" fillId="34" borderId="14" xfId="66" applyNumberFormat="1" applyFont="1" applyFill="1" applyBorder="1" applyAlignment="1">
      <alignment horizontal="center" vertical="top" wrapText="1"/>
    </xf>
    <xf numFmtId="4" fontId="21" fillId="34" borderId="20" xfId="66" applyNumberFormat="1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/>
    </xf>
    <xf numFmtId="4" fontId="4" fillId="34" borderId="21" xfId="66" applyNumberFormat="1" applyFont="1" applyFill="1" applyBorder="1" applyAlignment="1">
      <alignment horizontal="center" vertical="top" wrapText="1"/>
    </xf>
    <xf numFmtId="4" fontId="4" fillId="34" borderId="15" xfId="0" applyNumberFormat="1" applyFont="1" applyFill="1" applyBorder="1" applyAlignment="1">
      <alignment horizontal="center" vertical="top" wrapText="1"/>
    </xf>
    <xf numFmtId="4" fontId="21" fillId="34" borderId="21" xfId="66" applyNumberFormat="1" applyFont="1" applyFill="1" applyBorder="1" applyAlignment="1">
      <alignment horizontal="center" vertical="top" wrapText="1"/>
    </xf>
    <xf numFmtId="4" fontId="4" fillId="34" borderId="22" xfId="66" applyNumberFormat="1" applyFont="1" applyFill="1" applyBorder="1" applyAlignment="1">
      <alignment horizontal="center" vertical="top" wrapText="1"/>
    </xf>
    <xf numFmtId="4" fontId="4" fillId="34" borderId="23" xfId="66" applyNumberFormat="1" applyFont="1" applyFill="1" applyBorder="1" applyAlignment="1">
      <alignment horizontal="center" vertical="top" wrapText="1"/>
    </xf>
    <xf numFmtId="0" fontId="21" fillId="34" borderId="19" xfId="0" applyFont="1" applyFill="1" applyBorder="1" applyAlignment="1">
      <alignment horizontal="center" vertical="top"/>
    </xf>
    <xf numFmtId="0" fontId="21" fillId="34" borderId="24" xfId="0" applyFont="1" applyFill="1" applyBorder="1" applyAlignment="1">
      <alignment horizontal="center" vertical="top"/>
    </xf>
    <xf numFmtId="49" fontId="4" fillId="34" borderId="24" xfId="57" applyNumberFormat="1" applyFont="1" applyFill="1" applyBorder="1" applyAlignment="1">
      <alignment horizontal="center" vertical="top"/>
      <protection/>
    </xf>
    <xf numFmtId="4" fontId="7" fillId="34" borderId="12" xfId="66" applyNumberFormat="1" applyFont="1" applyFill="1" applyBorder="1" applyAlignment="1">
      <alignment horizontal="center" vertical="top" wrapText="1"/>
    </xf>
    <xf numFmtId="4" fontId="7" fillId="34" borderId="12" xfId="0" applyNumberFormat="1" applyFont="1" applyFill="1" applyBorder="1" applyAlignment="1">
      <alignment horizontal="center" vertical="top" wrapText="1"/>
    </xf>
    <xf numFmtId="0" fontId="8" fillId="34" borderId="13" xfId="66" applyNumberFormat="1" applyFont="1" applyFill="1" applyBorder="1" applyAlignment="1">
      <alignment horizontal="center" vertical="top" wrapText="1"/>
    </xf>
    <xf numFmtId="49" fontId="4" fillId="34" borderId="12" xfId="57" applyNumberFormat="1" applyFont="1" applyFill="1" applyBorder="1" applyAlignment="1">
      <alignment horizontal="center" vertical="top"/>
      <protection/>
    </xf>
    <xf numFmtId="4" fontId="4" fillId="34" borderId="25" xfId="66" applyNumberFormat="1" applyFont="1" applyFill="1" applyBorder="1" applyAlignment="1">
      <alignment horizontal="center" vertical="top" wrapText="1"/>
    </xf>
    <xf numFmtId="4" fontId="4" fillId="34" borderId="20" xfId="66" applyNumberFormat="1" applyFont="1" applyFill="1" applyBorder="1" applyAlignment="1">
      <alignment horizontal="center" vertical="top" wrapText="1"/>
    </xf>
    <xf numFmtId="0" fontId="8" fillId="34" borderId="12" xfId="66" applyNumberFormat="1" applyFont="1" applyFill="1" applyBorder="1" applyAlignment="1">
      <alignment horizontal="center" vertical="top" wrapText="1"/>
    </xf>
    <xf numFmtId="0" fontId="4" fillId="34" borderId="24" xfId="0" applyFont="1" applyFill="1" applyBorder="1" applyAlignment="1">
      <alignment horizontal="center" vertical="top"/>
    </xf>
    <xf numFmtId="4" fontId="4" fillId="34" borderId="26" xfId="66" applyNumberFormat="1" applyFont="1" applyFill="1" applyBorder="1" applyAlignment="1">
      <alignment horizontal="center" vertical="top" wrapText="1"/>
    </xf>
    <xf numFmtId="4" fontId="9" fillId="34" borderId="12" xfId="0" applyNumberFormat="1" applyFont="1" applyFill="1" applyBorder="1" applyAlignment="1">
      <alignment horizontal="center" vertical="top" wrapText="1"/>
    </xf>
    <xf numFmtId="4" fontId="9" fillId="34" borderId="12" xfId="66" applyNumberFormat="1" applyFont="1" applyFill="1" applyBorder="1" applyAlignment="1">
      <alignment horizontal="center" vertical="top" wrapText="1"/>
    </xf>
    <xf numFmtId="0" fontId="7" fillId="34" borderId="19" xfId="66" applyNumberFormat="1" applyFont="1" applyFill="1" applyBorder="1" applyAlignment="1">
      <alignment horizontal="center" vertical="top" wrapText="1"/>
    </xf>
    <xf numFmtId="0" fontId="7" fillId="34" borderId="13" xfId="66" applyNumberFormat="1" applyFont="1" applyFill="1" applyBorder="1" applyAlignment="1">
      <alignment horizontal="center" vertical="top" wrapText="1"/>
    </xf>
    <xf numFmtId="0" fontId="21" fillId="34" borderId="12" xfId="57" applyFont="1" applyFill="1" applyBorder="1" applyAlignment="1">
      <alignment horizontal="center" vertical="top"/>
      <protection/>
    </xf>
    <xf numFmtId="4" fontId="21" fillId="34" borderId="26" xfId="66" applyNumberFormat="1" applyFont="1" applyFill="1" applyBorder="1" applyAlignment="1">
      <alignment horizontal="center" vertical="top" wrapText="1"/>
    </xf>
    <xf numFmtId="0" fontId="21" fillId="34" borderId="24" xfId="0" applyFont="1" applyFill="1" applyBorder="1" applyAlignment="1">
      <alignment horizontal="center" vertical="top" wrapText="1"/>
    </xf>
    <xf numFmtId="4" fontId="21" fillId="34" borderId="23" xfId="66" applyNumberFormat="1" applyFont="1" applyFill="1" applyBorder="1" applyAlignment="1">
      <alignment horizontal="center" vertical="top" wrapText="1"/>
    </xf>
    <xf numFmtId="4" fontId="21" fillId="34" borderId="22" xfId="66" applyNumberFormat="1" applyFont="1" applyFill="1" applyBorder="1" applyAlignment="1">
      <alignment horizontal="center" vertical="top" wrapText="1"/>
    </xf>
    <xf numFmtId="4" fontId="4" fillId="34" borderId="18" xfId="66" applyNumberFormat="1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21" fillId="34" borderId="0" xfId="0" applyFont="1" applyFill="1" applyAlignment="1">
      <alignment horizontal="center" vertical="top"/>
    </xf>
    <xf numFmtId="0" fontId="7" fillId="34" borderId="24" xfId="0" applyFont="1" applyFill="1" applyBorder="1" applyAlignment="1">
      <alignment horizontal="center" vertical="top" wrapText="1"/>
    </xf>
    <xf numFmtId="0" fontId="13" fillId="34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4" fontId="21" fillId="34" borderId="24" xfId="0" applyNumberFormat="1" applyFont="1" applyFill="1" applyBorder="1" applyAlignment="1">
      <alignment horizontal="center" vertical="top" wrapText="1"/>
    </xf>
    <xf numFmtId="0" fontId="4" fillId="34" borderId="12" xfId="66" applyNumberFormat="1" applyFont="1" applyFill="1" applyBorder="1" applyAlignment="1">
      <alignment horizontal="center" vertical="top" wrapText="1"/>
    </xf>
    <xf numFmtId="4" fontId="21" fillId="34" borderId="24" xfId="66" applyNumberFormat="1" applyFont="1" applyFill="1" applyBorder="1" applyAlignment="1">
      <alignment horizontal="center" vertical="top" wrapText="1"/>
    </xf>
    <xf numFmtId="4" fontId="4" fillId="34" borderId="24" xfId="66" applyNumberFormat="1" applyFont="1" applyFill="1" applyBorder="1" applyAlignment="1">
      <alignment horizontal="center" vertical="top" wrapText="1"/>
    </xf>
    <xf numFmtId="0" fontId="21" fillId="34" borderId="12" xfId="66" applyNumberFormat="1" applyFont="1" applyFill="1" applyBorder="1" applyAlignment="1">
      <alignment horizontal="center" vertical="top" wrapText="1"/>
    </xf>
    <xf numFmtId="4" fontId="21" fillId="34" borderId="17" xfId="66" applyNumberFormat="1" applyFont="1" applyFill="1" applyBorder="1" applyAlignment="1">
      <alignment horizontal="center" vertical="top" wrapText="1"/>
    </xf>
    <xf numFmtId="4" fontId="4" fillId="34" borderId="17" xfId="66" applyNumberFormat="1" applyFont="1" applyFill="1" applyBorder="1" applyAlignment="1">
      <alignment horizontal="center" vertical="top" wrapText="1"/>
    </xf>
    <xf numFmtId="4" fontId="4" fillId="34" borderId="24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  <xf numFmtId="0" fontId="4" fillId="0" borderId="24" xfId="0" applyFont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4" fillId="32" borderId="12" xfId="0" applyFont="1" applyFill="1" applyBorder="1" applyAlignment="1">
      <alignment vertical="top" wrapText="1"/>
    </xf>
    <xf numFmtId="0" fontId="21" fillId="32" borderId="12" xfId="0" applyFont="1" applyFill="1" applyBorder="1" applyAlignment="1">
      <alignment vertical="top" shrinkToFit="1"/>
    </xf>
    <xf numFmtId="0" fontId="21" fillId="32" borderId="12" xfId="0" applyFont="1" applyFill="1" applyBorder="1" applyAlignment="1">
      <alignment vertical="top" wrapText="1"/>
    </xf>
    <xf numFmtId="4" fontId="21" fillId="32" borderId="12" xfId="0" applyNumberFormat="1" applyFont="1" applyFill="1" applyBorder="1" applyAlignment="1">
      <alignment vertical="top" shrinkToFit="1"/>
    </xf>
    <xf numFmtId="0" fontId="21" fillId="34" borderId="12" xfId="0" applyFont="1" applyFill="1" applyBorder="1" applyAlignment="1">
      <alignment vertical="top" shrinkToFit="1"/>
    </xf>
    <xf numFmtId="4" fontId="21" fillId="34" borderId="12" xfId="0" applyNumberFormat="1" applyFont="1" applyFill="1" applyBorder="1" applyAlignment="1">
      <alignment vertical="top" shrinkToFit="1"/>
    </xf>
    <xf numFmtId="0" fontId="4" fillId="34" borderId="12" xfId="0" applyFont="1" applyFill="1" applyBorder="1" applyAlignment="1">
      <alignment vertical="top" shrinkToFit="1"/>
    </xf>
    <xf numFmtId="4" fontId="4" fillId="34" borderId="12" xfId="0" applyNumberFormat="1" applyFont="1" applyFill="1" applyBorder="1" applyAlignment="1">
      <alignment vertical="top" shrinkToFit="1"/>
    </xf>
    <xf numFmtId="0" fontId="4" fillId="34" borderId="12" xfId="43" applyFont="1" applyFill="1" applyBorder="1" applyAlignment="1" applyProtection="1">
      <alignment vertical="top" wrapText="1"/>
      <protection/>
    </xf>
    <xf numFmtId="0" fontId="4" fillId="34" borderId="0" xfId="43" applyFont="1" applyFill="1" applyAlignment="1" applyProtection="1">
      <alignment vertical="top" wrapText="1"/>
      <protection/>
    </xf>
    <xf numFmtId="0" fontId="4" fillId="34" borderId="15" xfId="0" applyFont="1" applyFill="1" applyBorder="1" applyAlignment="1">
      <alignment vertical="top" shrinkToFit="1"/>
    </xf>
    <xf numFmtId="4" fontId="4" fillId="34" borderId="15" xfId="0" applyNumberFormat="1" applyFont="1" applyFill="1" applyBorder="1" applyAlignment="1">
      <alignment vertical="top" shrinkToFit="1"/>
    </xf>
    <xf numFmtId="0" fontId="21" fillId="34" borderId="15" xfId="0" applyFont="1" applyFill="1" applyBorder="1" applyAlignment="1">
      <alignment vertical="top" shrinkToFit="1"/>
    </xf>
    <xf numFmtId="0" fontId="21" fillId="34" borderId="15" xfId="0" applyFont="1" applyFill="1" applyBorder="1" applyAlignment="1">
      <alignment vertical="top" wrapText="1"/>
    </xf>
    <xf numFmtId="4" fontId="21" fillId="34" borderId="15" xfId="0" applyNumberFormat="1" applyFont="1" applyFill="1" applyBorder="1" applyAlignment="1">
      <alignment vertical="top" shrinkToFit="1"/>
    </xf>
    <xf numFmtId="172" fontId="4" fillId="34" borderId="12" xfId="0" applyNumberFormat="1" applyFont="1" applyFill="1" applyBorder="1" applyAlignment="1">
      <alignment vertical="top" shrinkToFit="1"/>
    </xf>
    <xf numFmtId="172" fontId="4" fillId="34" borderId="15" xfId="0" applyNumberFormat="1" applyFont="1" applyFill="1" applyBorder="1" applyAlignment="1">
      <alignment vertical="top" shrinkToFit="1"/>
    </xf>
    <xf numFmtId="172" fontId="21" fillId="34" borderId="15" xfId="0" applyNumberFormat="1" applyFont="1" applyFill="1" applyBorder="1" applyAlignment="1">
      <alignment vertical="top" shrinkToFit="1"/>
    </xf>
    <xf numFmtId="0" fontId="25" fillId="34" borderId="12" xfId="0" applyFont="1" applyFill="1" applyBorder="1" applyAlignment="1">
      <alignment vertical="top" wrapText="1"/>
    </xf>
    <xf numFmtId="172" fontId="25" fillId="34" borderId="15" xfId="0" applyNumberFormat="1" applyFont="1" applyFill="1" applyBorder="1" applyAlignment="1">
      <alignment vertical="top" shrinkToFit="1"/>
    </xf>
    <xf numFmtId="172" fontId="25" fillId="34" borderId="12" xfId="0" applyNumberFormat="1" applyFont="1" applyFill="1" applyBorder="1" applyAlignment="1">
      <alignment vertical="top" shrinkToFit="1"/>
    </xf>
    <xf numFmtId="172" fontId="21" fillId="34" borderId="12" xfId="0" applyNumberFormat="1" applyFont="1" applyFill="1" applyBorder="1" applyAlignment="1">
      <alignment vertical="top" shrinkToFit="1"/>
    </xf>
    <xf numFmtId="4" fontId="84" fillId="34" borderId="12" xfId="0" applyNumberFormat="1" applyFont="1" applyFill="1" applyBorder="1" applyAlignment="1">
      <alignment vertical="top" shrinkToFit="1"/>
    </xf>
    <xf numFmtId="172" fontId="84" fillId="34" borderId="12" xfId="0" applyNumberFormat="1" applyFont="1" applyFill="1" applyBorder="1" applyAlignment="1">
      <alignment vertical="top" shrinkToFit="1"/>
    </xf>
    <xf numFmtId="172" fontId="81" fillId="34" borderId="12" xfId="0" applyNumberFormat="1" applyFont="1" applyFill="1" applyBorder="1" applyAlignment="1">
      <alignment vertical="top" shrinkToFit="1"/>
    </xf>
    <xf numFmtId="4" fontId="81" fillId="34" borderId="12" xfId="0" applyNumberFormat="1" applyFont="1" applyFill="1" applyBorder="1" applyAlignment="1">
      <alignment vertical="top" shrinkToFit="1"/>
    </xf>
    <xf numFmtId="0" fontId="85" fillId="34" borderId="12" xfId="0" applyFont="1" applyFill="1" applyBorder="1" applyAlignment="1">
      <alignment vertical="top" wrapText="1"/>
    </xf>
    <xf numFmtId="49" fontId="28" fillId="34" borderId="12" xfId="0" applyNumberFormat="1" applyFont="1" applyFill="1" applyBorder="1" applyAlignment="1">
      <alignment vertical="top" wrapText="1"/>
    </xf>
    <xf numFmtId="0" fontId="25" fillId="34" borderId="15" xfId="0" applyFont="1" applyFill="1" applyBorder="1" applyAlignment="1">
      <alignment vertical="top" wrapText="1"/>
    </xf>
    <xf numFmtId="4" fontId="86" fillId="34" borderId="12" xfId="0" applyNumberFormat="1" applyFont="1" applyFill="1" applyBorder="1" applyAlignment="1">
      <alignment vertical="top" shrinkToFit="1"/>
    </xf>
    <xf numFmtId="0" fontId="21" fillId="34" borderId="12" xfId="54" applyNumberFormat="1" applyFont="1" applyFill="1" applyBorder="1" applyAlignment="1">
      <alignment vertical="top" wrapText="1"/>
      <protection/>
    </xf>
    <xf numFmtId="4" fontId="81" fillId="34" borderId="15" xfId="0" applyNumberFormat="1" applyFont="1" applyFill="1" applyBorder="1" applyAlignment="1">
      <alignment vertical="top" shrinkToFit="1"/>
    </xf>
    <xf numFmtId="4" fontId="84" fillId="34" borderId="15" xfId="0" applyNumberFormat="1" applyFont="1" applyFill="1" applyBorder="1" applyAlignment="1">
      <alignment vertical="top" shrinkToFit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4" fontId="21" fillId="0" borderId="12" xfId="0" applyNumberFormat="1" applyFont="1" applyFill="1" applyBorder="1" applyAlignment="1">
      <alignment horizontal="center" vertical="top" wrapText="1"/>
    </xf>
    <xf numFmtId="4" fontId="21" fillId="0" borderId="12" xfId="65" applyNumberFormat="1" applyFont="1" applyFill="1" applyBorder="1" applyAlignment="1">
      <alignment horizontal="center" vertical="top" shrinkToFit="1"/>
    </xf>
    <xf numFmtId="4" fontId="4" fillId="0" borderId="12" xfId="65" applyNumberFormat="1" applyFont="1" applyFill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21" fillId="0" borderId="12" xfId="65" applyNumberFormat="1" applyFont="1" applyFill="1" applyBorder="1" applyAlignment="1">
      <alignment horizontal="center" vertical="top"/>
    </xf>
    <xf numFmtId="4" fontId="21" fillId="0" borderId="12" xfId="0" applyNumberFormat="1" applyFont="1" applyBorder="1" applyAlignment="1">
      <alignment horizontal="center" vertical="top"/>
    </xf>
    <xf numFmtId="4" fontId="4" fillId="0" borderId="12" xfId="65" applyNumberFormat="1" applyFont="1" applyFill="1" applyBorder="1" applyAlignment="1">
      <alignment horizontal="center" vertical="top" shrinkToFit="1"/>
    </xf>
    <xf numFmtId="49" fontId="21" fillId="0" borderId="12" xfId="0" applyNumberFormat="1" applyFont="1" applyFill="1" applyBorder="1" applyAlignment="1">
      <alignment horizontal="center" vertical="top" shrinkToFit="1"/>
    </xf>
    <xf numFmtId="49" fontId="4" fillId="0" borderId="12" xfId="0" applyNumberFormat="1" applyFont="1" applyFill="1" applyBorder="1" applyAlignment="1">
      <alignment horizontal="center" vertical="top" shrinkToFi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44" applyNumberFormat="1" applyFont="1" applyFill="1" applyBorder="1" applyAlignment="1">
      <alignment vertical="top" wrapText="1"/>
    </xf>
    <xf numFmtId="0" fontId="21" fillId="0" borderId="12" xfId="45" applyNumberFormat="1" applyFont="1" applyFill="1" applyBorder="1" applyAlignment="1">
      <alignment horizontal="center" vertical="top" wrapText="1"/>
    </xf>
    <xf numFmtId="0" fontId="4" fillId="0" borderId="12" xfId="66" applyNumberFormat="1" applyFont="1" applyFill="1" applyBorder="1" applyAlignment="1">
      <alignment horizontal="center" vertical="top" wrapText="1"/>
    </xf>
    <xf numFmtId="4" fontId="21" fillId="0" borderId="12" xfId="45" applyNumberFormat="1" applyFont="1" applyFill="1" applyBorder="1" applyAlignment="1">
      <alignment horizontal="center" vertical="top" wrapText="1"/>
    </xf>
    <xf numFmtId="2" fontId="21" fillId="13" borderId="12" xfId="45" applyNumberFormat="1" applyFont="1" applyFill="1" applyBorder="1" applyAlignment="1">
      <alignment horizontal="center" vertical="center" wrapText="1"/>
    </xf>
    <xf numFmtId="0" fontId="4" fillId="0" borderId="12" xfId="21" applyFont="1" applyFill="1" applyBorder="1" applyAlignment="1">
      <alignment vertical="top" wrapText="1"/>
    </xf>
    <xf numFmtId="0" fontId="4" fillId="34" borderId="12" xfId="20" applyFont="1" applyFill="1" applyBorder="1" applyAlignment="1">
      <alignment horizontal="center" vertical="top" wrapText="1"/>
    </xf>
    <xf numFmtId="49" fontId="4" fillId="0" borderId="12" xfId="2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2" fontId="4" fillId="34" borderId="12" xfId="66" applyNumberFormat="1" applyFont="1" applyFill="1" applyBorder="1" applyAlignment="1">
      <alignment horizontal="center" vertical="center" wrapText="1"/>
    </xf>
    <xf numFmtId="2" fontId="81" fillId="34" borderId="12" xfId="66" applyNumberFormat="1" applyFont="1" applyFill="1" applyBorder="1" applyAlignment="1">
      <alignment horizontal="center" vertical="center" wrapText="1"/>
    </xf>
    <xf numFmtId="2" fontId="81" fillId="34" borderId="12" xfId="0" applyNumberFormat="1" applyFont="1" applyFill="1" applyBorder="1" applyAlignment="1">
      <alignment horizontal="center" vertical="center" wrapText="1"/>
    </xf>
    <xf numFmtId="49" fontId="4" fillId="0" borderId="14" xfId="66" applyNumberFormat="1" applyFont="1" applyFill="1" applyBorder="1" applyAlignment="1">
      <alignment horizontal="center" vertical="top" wrapText="1"/>
    </xf>
    <xf numFmtId="0" fontId="4" fillId="0" borderId="15" xfId="45" applyNumberFormat="1" applyFont="1" applyFill="1" applyBorder="1" applyAlignment="1">
      <alignment horizontal="center" vertical="top" wrapText="1"/>
    </xf>
    <xf numFmtId="0" fontId="4" fillId="0" borderId="15" xfId="20" applyFont="1" applyFill="1" applyBorder="1" applyAlignment="1">
      <alignment horizontal="center" vertical="top" wrapText="1"/>
    </xf>
    <xf numFmtId="0" fontId="4" fillId="0" borderId="15" xfId="66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2" xfId="20" applyFont="1" applyFill="1" applyBorder="1" applyAlignment="1">
      <alignment horizontal="center" vertical="top" wrapText="1"/>
    </xf>
    <xf numFmtId="2" fontId="4" fillId="34" borderId="12" xfId="0" applyNumberFormat="1" applyFont="1" applyFill="1" applyBorder="1" applyAlignment="1">
      <alignment horizontal="center" vertical="center" wrapText="1"/>
    </xf>
    <xf numFmtId="0" fontId="28" fillId="0" borderId="12" xfId="21" applyFont="1" applyFill="1" applyBorder="1" applyAlignment="1">
      <alignment vertical="top" wrapText="1"/>
    </xf>
    <xf numFmtId="2" fontId="4" fillId="0" borderId="12" xfId="66" applyNumberFormat="1" applyFont="1" applyFill="1" applyBorder="1" applyAlignment="1">
      <alignment horizontal="center" vertical="center" wrapText="1"/>
    </xf>
    <xf numFmtId="0" fontId="4" fillId="0" borderId="24" xfId="66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2" fontId="4" fillId="35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83" fillId="0" borderId="12" xfId="0" applyFont="1" applyBorder="1" applyAlignment="1">
      <alignment vertical="top" wrapText="1"/>
    </xf>
    <xf numFmtId="2" fontId="81" fillId="0" borderId="12" xfId="66" applyNumberFormat="1" applyFont="1" applyFill="1" applyBorder="1" applyAlignment="1">
      <alignment horizontal="center" vertical="center" wrapText="1"/>
    </xf>
    <xf numFmtId="0" fontId="4" fillId="0" borderId="14" xfId="66" applyNumberFormat="1" applyFont="1" applyFill="1" applyBorder="1" applyAlignment="1">
      <alignment horizontal="center" vertical="top" wrapText="1"/>
    </xf>
    <xf numFmtId="0" fontId="4" fillId="0" borderId="14" xfId="20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center" wrapText="1"/>
    </xf>
    <xf numFmtId="173" fontId="4" fillId="0" borderId="12" xfId="66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173" fontId="81" fillId="34" borderId="12" xfId="66" applyNumberFormat="1" applyFont="1" applyFill="1" applyBorder="1" applyAlignment="1">
      <alignment horizontal="center" vertical="center" wrapText="1"/>
    </xf>
    <xf numFmtId="173" fontId="81" fillId="0" borderId="12" xfId="66" applyNumberFormat="1" applyFont="1" applyFill="1" applyBorder="1" applyAlignment="1">
      <alignment horizontal="center" vertical="center" wrapText="1"/>
    </xf>
    <xf numFmtId="2" fontId="4" fillId="0" borderId="12" xfId="66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2" xfId="45" applyNumberFormat="1" applyFont="1" applyFill="1" applyBorder="1" applyAlignment="1">
      <alignment horizontal="center" vertical="top" wrapText="1"/>
    </xf>
    <xf numFmtId="0" fontId="84" fillId="34" borderId="12" xfId="0" applyFont="1" applyFill="1" applyBorder="1" applyAlignment="1">
      <alignment horizontal="center" vertical="top" wrapText="1"/>
    </xf>
    <xf numFmtId="4" fontId="21" fillId="34" borderId="12" xfId="45" applyNumberFormat="1" applyFont="1" applyFill="1" applyBorder="1" applyAlignment="1">
      <alignment horizontal="center" vertical="top" wrapText="1"/>
    </xf>
    <xf numFmtId="2" fontId="21" fillId="36" borderId="12" xfId="45" applyNumberFormat="1" applyFont="1" applyFill="1" applyBorder="1" applyAlignment="1">
      <alignment horizontal="center" vertical="center" wrapText="1"/>
    </xf>
    <xf numFmtId="0" fontId="81" fillId="0" borderId="12" xfId="66" applyNumberFormat="1" applyFont="1" applyFill="1" applyBorder="1" applyAlignment="1">
      <alignment horizontal="center" vertical="top" wrapText="1"/>
    </xf>
    <xf numFmtId="2" fontId="21" fillId="0" borderId="12" xfId="45" applyNumberFormat="1" applyFont="1" applyFill="1" applyBorder="1" applyAlignment="1">
      <alignment horizontal="center" vertical="top" wrapText="1"/>
    </xf>
    <xf numFmtId="2" fontId="4" fillId="34" borderId="12" xfId="0" applyNumberFormat="1" applyFont="1" applyFill="1" applyBorder="1" applyAlignment="1">
      <alignment horizontal="center" vertical="top" wrapText="1"/>
    </xf>
    <xf numFmtId="2" fontId="4" fillId="34" borderId="12" xfId="66" applyNumberFormat="1" applyFont="1" applyFill="1" applyBorder="1" applyAlignment="1">
      <alignment horizontal="center" vertical="top" wrapText="1"/>
    </xf>
    <xf numFmtId="2" fontId="21" fillId="34" borderId="12" xfId="0" applyNumberFormat="1" applyFont="1" applyFill="1" applyBorder="1" applyAlignment="1">
      <alignment horizontal="center" vertical="top" wrapText="1"/>
    </xf>
    <xf numFmtId="184" fontId="4" fillId="34" borderId="12" xfId="66" applyNumberFormat="1" applyFont="1" applyFill="1" applyBorder="1" applyAlignment="1">
      <alignment horizontal="center" vertical="top" wrapText="1"/>
    </xf>
    <xf numFmtId="2" fontId="21" fillId="34" borderId="12" xfId="66" applyNumberFormat="1" applyFont="1" applyFill="1" applyBorder="1" applyAlignment="1">
      <alignment horizontal="center" vertical="top" wrapText="1"/>
    </xf>
    <xf numFmtId="2" fontId="4" fillId="34" borderId="14" xfId="0" applyNumberFormat="1" applyFont="1" applyFill="1" applyBorder="1" applyAlignment="1">
      <alignment horizontal="center" vertical="top" wrapText="1"/>
    </xf>
    <xf numFmtId="4" fontId="4" fillId="34" borderId="14" xfId="0" applyNumberFormat="1" applyFont="1" applyFill="1" applyBorder="1" applyAlignment="1">
      <alignment horizontal="center" vertical="top" wrapText="1"/>
    </xf>
    <xf numFmtId="173" fontId="4" fillId="34" borderId="12" xfId="66" applyNumberFormat="1" applyFont="1" applyFill="1" applyBorder="1" applyAlignment="1">
      <alignment horizontal="center" vertical="top" wrapText="1"/>
    </xf>
    <xf numFmtId="2" fontId="4" fillId="34" borderId="12" xfId="45" applyNumberFormat="1" applyFont="1" applyFill="1" applyBorder="1" applyAlignment="1">
      <alignment horizontal="center" vertical="top" wrapText="1"/>
    </xf>
    <xf numFmtId="0" fontId="81" fillId="34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center" wrapText="1"/>
    </xf>
    <xf numFmtId="49" fontId="21" fillId="32" borderId="12" xfId="0" applyNumberFormat="1" applyFont="1" applyFill="1" applyBorder="1" applyAlignment="1">
      <alignment horizontal="center" vertical="top" shrinkToFit="1"/>
    </xf>
    <xf numFmtId="4" fontId="21" fillId="32" borderId="12" xfId="0" applyNumberFormat="1" applyFont="1" applyFill="1" applyBorder="1" applyAlignment="1">
      <alignment horizontal="center" vertical="top" shrinkToFit="1"/>
    </xf>
    <xf numFmtId="49" fontId="4" fillId="32" borderId="12" xfId="0" applyNumberFormat="1" applyFont="1" applyFill="1" applyBorder="1" applyAlignment="1">
      <alignment horizontal="center" vertical="top" shrinkToFit="1"/>
    </xf>
    <xf numFmtId="4" fontId="4" fillId="32" borderId="12" xfId="0" applyNumberFormat="1" applyFont="1" applyFill="1" applyBorder="1" applyAlignment="1">
      <alignment horizontal="center" vertical="top" shrinkToFit="1"/>
    </xf>
    <xf numFmtId="4" fontId="4" fillId="32" borderId="15" xfId="0" applyNumberFormat="1" applyFont="1" applyFill="1" applyBorder="1" applyAlignment="1">
      <alignment horizontal="center" vertical="top" shrinkToFit="1"/>
    </xf>
    <xf numFmtId="172" fontId="21" fillId="32" borderId="15" xfId="0" applyNumberFormat="1" applyFont="1" applyFill="1" applyBorder="1" applyAlignment="1">
      <alignment horizontal="center" vertical="top" shrinkToFit="1"/>
    </xf>
    <xf numFmtId="172" fontId="4" fillId="32" borderId="15" xfId="0" applyNumberFormat="1" applyFont="1" applyFill="1" applyBorder="1" applyAlignment="1">
      <alignment horizontal="center" vertical="top" shrinkToFit="1"/>
    </xf>
    <xf numFmtId="173" fontId="4" fillId="0" borderId="12" xfId="0" applyNumberFormat="1" applyFont="1" applyBorder="1" applyAlignment="1">
      <alignment horizontal="center" vertical="top"/>
    </xf>
    <xf numFmtId="0" fontId="21" fillId="32" borderId="12" xfId="0" applyFont="1" applyFill="1" applyBorder="1" applyAlignment="1">
      <alignment horizontal="center" vertical="top" shrinkToFit="1"/>
    </xf>
    <xf numFmtId="0" fontId="4" fillId="32" borderId="12" xfId="0" applyFont="1" applyFill="1" applyBorder="1" applyAlignment="1">
      <alignment horizontal="center" vertical="top" shrinkToFit="1"/>
    </xf>
    <xf numFmtId="0" fontId="21" fillId="32" borderId="15" xfId="0" applyFont="1" applyFill="1" applyBorder="1" applyAlignment="1">
      <alignment horizontal="center" vertical="top" wrapText="1"/>
    </xf>
    <xf numFmtId="4" fontId="21" fillId="32" borderId="15" xfId="0" applyNumberFormat="1" applyFont="1" applyFill="1" applyBorder="1" applyAlignment="1">
      <alignment horizontal="center" vertical="top" shrinkToFit="1"/>
    </xf>
    <xf numFmtId="0" fontId="4" fillId="32" borderId="0" xfId="0" applyFont="1" applyFill="1" applyBorder="1" applyAlignment="1">
      <alignment vertical="top" wrapText="1"/>
    </xf>
    <xf numFmtId="0" fontId="28" fillId="0" borderId="23" xfId="65" applyNumberFormat="1" applyFont="1" applyFill="1" applyBorder="1" applyAlignment="1">
      <alignment vertical="top" wrapText="1"/>
    </xf>
    <xf numFmtId="0" fontId="13" fillId="0" borderId="23" xfId="44" applyNumberFormat="1" applyFont="1" applyFill="1" applyBorder="1" applyAlignment="1">
      <alignment vertical="top" wrapText="1"/>
    </xf>
    <xf numFmtId="0" fontId="21" fillId="32" borderId="15" xfId="0" applyFont="1" applyFill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wrapText="1"/>
    </xf>
    <xf numFmtId="0" fontId="4" fillId="0" borderId="11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21" fillId="0" borderId="29" xfId="0" applyFont="1" applyFill="1" applyBorder="1" applyAlignment="1">
      <alignment vertical="top" wrapText="1"/>
    </xf>
    <xf numFmtId="0" fontId="21" fillId="0" borderId="24" xfId="0" applyFont="1" applyFill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top"/>
    </xf>
    <xf numFmtId="0" fontId="4" fillId="0" borderId="29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0" xfId="0" applyFont="1" applyFill="1" applyAlignment="1">
      <alignment horizontal="right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right" vertical="center"/>
    </xf>
    <xf numFmtId="49" fontId="4" fillId="32" borderId="14" xfId="0" applyNumberFormat="1" applyFont="1" applyFill="1" applyBorder="1" applyAlignment="1">
      <alignment vertical="top" wrapText="1" shrinkToFit="1"/>
    </xf>
    <xf numFmtId="49" fontId="4" fillId="32" borderId="13" xfId="0" applyNumberFormat="1" applyFont="1" applyFill="1" applyBorder="1" applyAlignment="1">
      <alignment vertical="top" wrapText="1" shrinkToFit="1"/>
    </xf>
    <xf numFmtId="49" fontId="4" fillId="32" borderId="15" xfId="0" applyNumberFormat="1" applyFont="1" applyFill="1" applyBorder="1" applyAlignment="1">
      <alignment vertical="top" wrapText="1" shrinkToFit="1"/>
    </xf>
    <xf numFmtId="0" fontId="4" fillId="32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0" xfId="0" applyFont="1" applyFill="1" applyAlignment="1">
      <alignment horizontal="right" vertical="distributed" wrapText="1"/>
    </xf>
    <xf numFmtId="0" fontId="21" fillId="0" borderId="12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/>
    </xf>
    <xf numFmtId="0" fontId="21" fillId="0" borderId="29" xfId="0" applyFont="1" applyBorder="1" applyAlignment="1">
      <alignment vertical="top"/>
    </xf>
    <xf numFmtId="0" fontId="21" fillId="0" borderId="24" xfId="0" applyFont="1" applyBorder="1" applyAlignment="1">
      <alignment vertical="top"/>
    </xf>
    <xf numFmtId="0" fontId="4" fillId="0" borderId="29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12" xfId="0" applyFont="1" applyFill="1" applyBorder="1" applyAlignment="1">
      <alignment vertical="top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distributed" wrapText="1"/>
    </xf>
    <xf numFmtId="0" fontId="12" fillId="0" borderId="31" xfId="0" applyFont="1" applyFill="1" applyBorder="1" applyAlignment="1">
      <alignment horizontal="center" vertical="top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top" wrapText="1"/>
    </xf>
    <xf numFmtId="0" fontId="21" fillId="0" borderId="12" xfId="0" applyFont="1" applyFill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 shrinkToFit="1"/>
    </xf>
    <xf numFmtId="49" fontId="4" fillId="32" borderId="13" xfId="0" applyNumberFormat="1" applyFont="1" applyFill="1" applyBorder="1" applyAlignment="1">
      <alignment horizontal="center" vertical="top" wrapText="1" shrinkToFit="1"/>
    </xf>
    <xf numFmtId="49" fontId="4" fillId="32" borderId="15" xfId="0" applyNumberFormat="1" applyFont="1" applyFill="1" applyBorder="1" applyAlignment="1">
      <alignment horizontal="center" vertical="top" wrapText="1" shrinkToFit="1"/>
    </xf>
    <xf numFmtId="0" fontId="4" fillId="32" borderId="12" xfId="0" applyFont="1" applyFill="1" applyBorder="1" applyAlignment="1">
      <alignment horizontal="center" vertical="top" wrapText="1"/>
    </xf>
    <xf numFmtId="4" fontId="4" fillId="32" borderId="12" xfId="0" applyNumberFormat="1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1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24" xfId="0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21" fillId="0" borderId="38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21" fillId="0" borderId="15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49" fontId="21" fillId="0" borderId="11" xfId="0" applyNumberFormat="1" applyFont="1" applyBorder="1" applyAlignment="1">
      <alignment vertical="top" wrapText="1"/>
    </xf>
    <xf numFmtId="49" fontId="21" fillId="0" borderId="29" xfId="0" applyNumberFormat="1" applyFont="1" applyBorder="1" applyAlignment="1">
      <alignment vertical="top"/>
    </xf>
    <xf numFmtId="49" fontId="21" fillId="0" borderId="24" xfId="0" applyNumberFormat="1" applyFont="1" applyBorder="1" applyAlignment="1">
      <alignment vertical="top"/>
    </xf>
    <xf numFmtId="49" fontId="25" fillId="0" borderId="11" xfId="0" applyNumberFormat="1" applyFont="1" applyBorder="1" applyAlignment="1">
      <alignment vertical="top" wrapText="1"/>
    </xf>
    <xf numFmtId="49" fontId="25" fillId="0" borderId="29" xfId="0" applyNumberFormat="1" applyFont="1" applyBorder="1" applyAlignment="1">
      <alignment vertical="top" wrapText="1"/>
    </xf>
    <xf numFmtId="49" fontId="25" fillId="0" borderId="24" xfId="0" applyNumberFormat="1" applyFont="1" applyBorder="1" applyAlignment="1">
      <alignment vertical="top" wrapText="1"/>
    </xf>
    <xf numFmtId="49" fontId="25" fillId="0" borderId="29" xfId="0" applyNumberFormat="1" applyFont="1" applyBorder="1" applyAlignment="1">
      <alignment vertical="top" wrapText="1"/>
    </xf>
    <xf numFmtId="49" fontId="25" fillId="0" borderId="2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4" fillId="0" borderId="29" xfId="0" applyNumberFormat="1" applyFont="1" applyBorder="1" applyAlignment="1">
      <alignment vertical="top" wrapText="1"/>
    </xf>
    <xf numFmtId="49" fontId="4" fillId="0" borderId="24" xfId="0" applyNumberFormat="1" applyFont="1" applyBorder="1" applyAlignment="1">
      <alignment vertical="top" wrapText="1"/>
    </xf>
    <xf numFmtId="4" fontId="4" fillId="0" borderId="15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Приложение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5759555/entry/0" TargetMode="External" /><Relationship Id="rId2" Type="http://schemas.openxmlformats.org/officeDocument/2006/relationships/hyperlink" Target="https://internet.garant.ru/#/document/5759555/entry/0" TargetMode="External" /><Relationship Id="rId3" Type="http://schemas.openxmlformats.org/officeDocument/2006/relationships/hyperlink" Target="https://internet.garant.ru/#/document/5759555/entry/0" TargetMode="External" /><Relationship Id="rId4" Type="http://schemas.openxmlformats.org/officeDocument/2006/relationships/hyperlink" Target="https://internet.garant.ru/#/document/5759555/entry/0" TargetMode="External" /><Relationship Id="rId5" Type="http://schemas.openxmlformats.org/officeDocument/2006/relationships/hyperlink" Target="https://internet.garant.ru/#/document/5759555/entry/0" TargetMode="External" /><Relationship Id="rId6" Type="http://schemas.openxmlformats.org/officeDocument/2006/relationships/hyperlink" Target="https://internet.garant.ru/#/document/5759555/entry/0" TargetMode="External" /><Relationship Id="rId7" Type="http://schemas.openxmlformats.org/officeDocument/2006/relationships/hyperlink" Target="https://internet.garant.ru/#/document/5759555/entry/0" TargetMode="External" /><Relationship Id="rId8" Type="http://schemas.openxmlformats.org/officeDocument/2006/relationships/hyperlink" Target="https://internet.garant.ru/#/document/5759555/entry/0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4">
      <selection activeCell="B13" sqref="B13:F13"/>
    </sheetView>
  </sheetViews>
  <sheetFormatPr defaultColWidth="8.88671875" defaultRowHeight="12.75"/>
  <cols>
    <col min="1" max="1" width="21.77734375" style="0" customWidth="1"/>
    <col min="2" max="2" width="8.77734375" style="0" customWidth="1"/>
    <col min="6" max="6" width="6.4453125" style="0" customWidth="1"/>
    <col min="7" max="7" width="0.44140625" style="0" hidden="1" customWidth="1"/>
  </cols>
  <sheetData>
    <row r="1" spans="1:8" ht="96.75" customHeight="1">
      <c r="A1" s="161"/>
      <c r="B1" s="161"/>
      <c r="C1" s="161"/>
      <c r="D1" s="161"/>
      <c r="E1" s="291" t="s">
        <v>474</v>
      </c>
      <c r="F1" s="291"/>
      <c r="G1" s="291"/>
      <c r="H1" s="291"/>
    </row>
    <row r="2" spans="1:8" ht="15.75">
      <c r="A2" s="300" t="s">
        <v>66</v>
      </c>
      <c r="B2" s="300"/>
      <c r="C2" s="300"/>
      <c r="D2" s="300"/>
      <c r="E2" s="300"/>
      <c r="F2" s="300"/>
      <c r="G2" s="300"/>
      <c r="H2" s="300"/>
    </row>
    <row r="3" spans="1:8" ht="33" customHeight="1">
      <c r="A3" s="301" t="s">
        <v>173</v>
      </c>
      <c r="B3" s="301"/>
      <c r="C3" s="301"/>
      <c r="D3" s="301"/>
      <c r="E3" s="301"/>
      <c r="F3" s="301"/>
      <c r="G3" s="301"/>
      <c r="H3" s="301"/>
    </row>
    <row r="4" ht="13.5" thickBot="1"/>
    <row r="5" spans="1:8" ht="26.25" thickBot="1">
      <c r="A5" s="162" t="s">
        <v>20</v>
      </c>
      <c r="B5" s="302" t="s">
        <v>62</v>
      </c>
      <c r="C5" s="302"/>
      <c r="D5" s="302"/>
      <c r="E5" s="302"/>
      <c r="F5" s="302"/>
      <c r="G5" s="302"/>
      <c r="H5" s="163" t="s">
        <v>63</v>
      </c>
    </row>
    <row r="6" spans="1:8" ht="27.75" customHeight="1">
      <c r="A6" s="164" t="s">
        <v>314</v>
      </c>
      <c r="B6" s="295" t="s">
        <v>64</v>
      </c>
      <c r="C6" s="296"/>
      <c r="D6" s="296"/>
      <c r="E6" s="296"/>
      <c r="F6" s="296"/>
      <c r="G6" s="297"/>
      <c r="H6" s="165"/>
    </row>
    <row r="7" spans="1:8" ht="29.25" customHeight="1">
      <c r="A7" s="166" t="s">
        <v>315</v>
      </c>
      <c r="B7" s="299" t="s">
        <v>84</v>
      </c>
      <c r="C7" s="303"/>
      <c r="D7" s="303"/>
      <c r="E7" s="303"/>
      <c r="F7" s="303"/>
      <c r="G7" s="304"/>
      <c r="H7" s="165">
        <v>100</v>
      </c>
    </row>
    <row r="8" spans="1:8" ht="39" customHeight="1">
      <c r="A8" s="166" t="s">
        <v>316</v>
      </c>
      <c r="B8" s="299" t="s">
        <v>146</v>
      </c>
      <c r="C8" s="298"/>
      <c r="D8" s="298"/>
      <c r="E8" s="298"/>
      <c r="F8" s="298"/>
      <c r="G8" s="168"/>
      <c r="H8" s="165">
        <v>100</v>
      </c>
    </row>
    <row r="9" spans="1:8" ht="28.5" customHeight="1">
      <c r="A9" s="166" t="s">
        <v>317</v>
      </c>
      <c r="B9" s="299" t="s">
        <v>169</v>
      </c>
      <c r="C9" s="298"/>
      <c r="D9" s="298"/>
      <c r="E9" s="298"/>
      <c r="F9" s="298"/>
      <c r="G9" s="168"/>
      <c r="H9" s="165">
        <v>100</v>
      </c>
    </row>
    <row r="10" spans="1:8" ht="15" customHeight="1">
      <c r="A10" s="164" t="s">
        <v>318</v>
      </c>
      <c r="B10" s="295" t="s">
        <v>65</v>
      </c>
      <c r="C10" s="296"/>
      <c r="D10" s="296"/>
      <c r="E10" s="296"/>
      <c r="F10" s="296"/>
      <c r="G10" s="297"/>
      <c r="H10" s="167"/>
    </row>
    <row r="11" spans="1:8" ht="129" customHeight="1">
      <c r="A11" s="166" t="s">
        <v>319</v>
      </c>
      <c r="B11" s="292" t="s">
        <v>143</v>
      </c>
      <c r="C11" s="293"/>
      <c r="D11" s="293"/>
      <c r="E11" s="293"/>
      <c r="F11" s="293"/>
      <c r="G11" s="294"/>
      <c r="H11" s="165">
        <v>100</v>
      </c>
    </row>
    <row r="12" spans="1:8" ht="16.5" customHeight="1">
      <c r="A12" s="164" t="s">
        <v>320</v>
      </c>
      <c r="B12" s="295" t="s">
        <v>170</v>
      </c>
      <c r="C12" s="296"/>
      <c r="D12" s="296"/>
      <c r="E12" s="296"/>
      <c r="F12" s="296"/>
      <c r="G12" s="297"/>
      <c r="H12" s="167"/>
    </row>
    <row r="13" spans="1:8" ht="26.25" customHeight="1">
      <c r="A13" s="166" t="s">
        <v>321</v>
      </c>
      <c r="B13" s="292" t="s">
        <v>171</v>
      </c>
      <c r="C13" s="298"/>
      <c r="D13" s="298"/>
      <c r="E13" s="298"/>
      <c r="F13" s="298"/>
      <c r="G13" s="169"/>
      <c r="H13" s="165">
        <v>100</v>
      </c>
    </row>
    <row r="14" spans="1:8" ht="17.25" customHeight="1">
      <c r="A14" s="166" t="s">
        <v>322</v>
      </c>
      <c r="B14" s="292" t="s">
        <v>172</v>
      </c>
      <c r="C14" s="293"/>
      <c r="D14" s="293"/>
      <c r="E14" s="293"/>
      <c r="F14" s="293"/>
      <c r="G14" s="294"/>
      <c r="H14" s="165">
        <v>100</v>
      </c>
    </row>
    <row r="15" spans="1:8" ht="27" customHeight="1">
      <c r="A15" s="166" t="s">
        <v>323</v>
      </c>
      <c r="B15" s="292" t="s">
        <v>151</v>
      </c>
      <c r="C15" s="293"/>
      <c r="D15" s="293"/>
      <c r="E15" s="293"/>
      <c r="F15" s="293"/>
      <c r="G15" s="294"/>
      <c r="H15" s="165">
        <v>100</v>
      </c>
    </row>
  </sheetData>
  <sheetProtection/>
  <mergeCells count="14">
    <mergeCell ref="A3:H3"/>
    <mergeCell ref="B5:G5"/>
    <mergeCell ref="B6:G6"/>
    <mergeCell ref="B7:G7"/>
    <mergeCell ref="E1:H1"/>
    <mergeCell ref="B11:G11"/>
    <mergeCell ref="B12:G12"/>
    <mergeCell ref="B14:G14"/>
    <mergeCell ref="B15:G15"/>
    <mergeCell ref="B10:G10"/>
    <mergeCell ref="B13:F13"/>
    <mergeCell ref="B8:F8"/>
    <mergeCell ref="B9:F9"/>
    <mergeCell ref="A2:H2"/>
  </mergeCells>
  <printOptions/>
  <pageMargins left="1.1023622047244095" right="0.9055118110236221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24"/>
  <sheetViews>
    <sheetView tabSelected="1" zoomScalePageLayoutView="0" workbookViewId="0" topLeftCell="A1">
      <selection activeCell="J29" sqref="J29"/>
    </sheetView>
  </sheetViews>
  <sheetFormatPr defaultColWidth="8.88671875" defaultRowHeight="12.75"/>
  <cols>
    <col min="4" max="4" width="5.5546875" style="0" customWidth="1"/>
    <col min="5" max="5" width="3.10546875" style="0" customWidth="1"/>
    <col min="6" max="6" width="3.88671875" style="0" hidden="1" customWidth="1"/>
    <col min="7" max="7" width="5.6640625" style="0" hidden="1" customWidth="1"/>
    <col min="8" max="9" width="8.77734375" style="0" hidden="1" customWidth="1"/>
    <col min="10" max="10" width="13.3359375" style="0" customWidth="1"/>
    <col min="11" max="11" width="11.77734375" style="0" bestFit="1" customWidth="1"/>
    <col min="12" max="12" width="12.10546875" style="0" customWidth="1"/>
  </cols>
  <sheetData>
    <row r="3" spans="1:12" ht="13.5" customHeight="1">
      <c r="A3" s="1"/>
      <c r="B3" s="5"/>
      <c r="C3" s="5"/>
      <c r="D3" s="5"/>
      <c r="E3" s="316" t="s">
        <v>487</v>
      </c>
      <c r="F3" s="316"/>
      <c r="G3" s="316"/>
      <c r="H3" s="316"/>
      <c r="I3" s="316"/>
      <c r="J3" s="316"/>
      <c r="K3" s="316"/>
      <c r="L3" s="316"/>
    </row>
    <row r="4" spans="1:12" ht="13.5" customHeight="1">
      <c r="A4" s="1"/>
      <c r="B4" s="1"/>
      <c r="C4" s="1"/>
      <c r="D4" s="1"/>
      <c r="E4" s="316"/>
      <c r="F4" s="316"/>
      <c r="G4" s="316"/>
      <c r="H4" s="316"/>
      <c r="I4" s="316"/>
      <c r="J4" s="316"/>
      <c r="K4" s="316"/>
      <c r="L4" s="316"/>
    </row>
    <row r="5" spans="1:12" ht="13.5" customHeight="1">
      <c r="A5" s="1"/>
      <c r="B5" s="1"/>
      <c r="C5" s="1"/>
      <c r="D5" s="1"/>
      <c r="E5" s="316"/>
      <c r="F5" s="316"/>
      <c r="G5" s="316"/>
      <c r="H5" s="316"/>
      <c r="I5" s="316"/>
      <c r="J5" s="316"/>
      <c r="K5" s="316"/>
      <c r="L5" s="316"/>
    </row>
    <row r="6" spans="1:12" ht="36.75" customHeight="1">
      <c r="A6" s="1"/>
      <c r="B6" s="1"/>
      <c r="C6" s="1"/>
      <c r="D6" s="1"/>
      <c r="E6" s="316"/>
      <c r="F6" s="316"/>
      <c r="G6" s="316"/>
      <c r="H6" s="316"/>
      <c r="I6" s="316"/>
      <c r="J6" s="316"/>
      <c r="K6" s="316"/>
      <c r="L6" s="316"/>
    </row>
    <row r="7" spans="1:12" ht="24.75" customHeight="1">
      <c r="A7" s="1"/>
      <c r="B7" s="1"/>
      <c r="C7" s="1"/>
      <c r="D7" s="1"/>
      <c r="E7" s="38"/>
      <c r="F7" s="38"/>
      <c r="G7" s="38"/>
      <c r="H7" s="38"/>
      <c r="I7" s="38"/>
      <c r="J7" s="38"/>
      <c r="K7" s="38"/>
      <c r="L7" s="38"/>
    </row>
    <row r="8" spans="1:12" ht="24.75" customHeight="1">
      <c r="A8" s="1"/>
      <c r="B8" s="1"/>
      <c r="C8" s="1"/>
      <c r="D8" s="1"/>
      <c r="E8" s="38"/>
      <c r="F8" s="38"/>
      <c r="G8" s="38"/>
      <c r="H8" s="38"/>
      <c r="I8" s="38"/>
      <c r="J8" s="38"/>
      <c r="K8" s="38"/>
      <c r="L8" s="38"/>
    </row>
    <row r="9" spans="1:12" ht="15">
      <c r="A9" s="1"/>
      <c r="B9" s="1"/>
      <c r="C9" s="1"/>
      <c r="D9" s="1"/>
      <c r="E9" s="1"/>
      <c r="F9" s="1"/>
      <c r="G9" s="2"/>
      <c r="H9" s="2"/>
      <c r="I9" s="2"/>
      <c r="J9" s="3"/>
      <c r="K9" s="1"/>
      <c r="L9" s="1"/>
    </row>
    <row r="10" spans="1:12" ht="15.75">
      <c r="A10" s="37"/>
      <c r="B10" s="368" t="s">
        <v>313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"/>
    </row>
    <row r="11" spans="1:12" ht="15.75">
      <c r="A11" s="37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"/>
    </row>
    <row r="12" spans="1:12" ht="15.75">
      <c r="A12" s="37"/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4"/>
      <c r="K14" s="1"/>
      <c r="L14" s="5"/>
    </row>
    <row r="15" spans="1:12" ht="12.75">
      <c r="A15" s="373" t="s">
        <v>24</v>
      </c>
      <c r="B15" s="374"/>
      <c r="C15" s="374"/>
      <c r="D15" s="374"/>
      <c r="E15" s="374"/>
      <c r="F15" s="374"/>
      <c r="G15" s="374"/>
      <c r="H15" s="374"/>
      <c r="I15" s="375"/>
      <c r="J15" s="365" t="s">
        <v>196</v>
      </c>
      <c r="K15" s="324"/>
      <c r="L15" s="324"/>
    </row>
    <row r="16" spans="1:12" ht="12.75">
      <c r="A16" s="376"/>
      <c r="B16" s="377"/>
      <c r="C16" s="377"/>
      <c r="D16" s="377"/>
      <c r="E16" s="377"/>
      <c r="F16" s="377"/>
      <c r="G16" s="377"/>
      <c r="H16" s="377"/>
      <c r="I16" s="378"/>
      <c r="J16" s="290" t="s">
        <v>150</v>
      </c>
      <c r="K16" s="290" t="s">
        <v>152</v>
      </c>
      <c r="L16" s="290" t="s">
        <v>167</v>
      </c>
    </row>
    <row r="17" spans="1:12" ht="12.75">
      <c r="A17" s="379" t="s">
        <v>22</v>
      </c>
      <c r="B17" s="379"/>
      <c r="C17" s="379"/>
      <c r="D17" s="379"/>
      <c r="E17" s="379"/>
      <c r="F17" s="379"/>
      <c r="G17" s="379"/>
      <c r="H17" s="379"/>
      <c r="I17" s="379"/>
      <c r="J17" s="393">
        <v>3172036.62</v>
      </c>
      <c r="K17" s="393">
        <v>0</v>
      </c>
      <c r="L17" s="393">
        <v>0</v>
      </c>
    </row>
    <row r="18" spans="1:12" ht="12.75">
      <c r="A18" s="380" t="s">
        <v>59</v>
      </c>
      <c r="B18" s="380"/>
      <c r="C18" s="380"/>
      <c r="D18" s="380"/>
      <c r="E18" s="380"/>
      <c r="F18" s="380"/>
      <c r="G18" s="380"/>
      <c r="H18" s="380"/>
      <c r="I18" s="380"/>
      <c r="J18" s="227"/>
      <c r="K18" s="393"/>
      <c r="L18" s="393"/>
    </row>
    <row r="19" spans="1:12" ht="12.75">
      <c r="A19" s="299" t="s">
        <v>106</v>
      </c>
      <c r="B19" s="298"/>
      <c r="C19" s="298"/>
      <c r="D19" s="298"/>
      <c r="E19" s="370"/>
      <c r="F19" s="82"/>
      <c r="G19" s="82"/>
      <c r="H19" s="82"/>
      <c r="I19" s="82"/>
      <c r="J19" s="394">
        <v>0</v>
      </c>
      <c r="K19" s="393">
        <v>0</v>
      </c>
      <c r="L19" s="393">
        <v>0</v>
      </c>
    </row>
    <row r="20" spans="1:12" ht="36" customHeight="1">
      <c r="A20" s="366" t="s">
        <v>471</v>
      </c>
      <c r="B20" s="381"/>
      <c r="C20" s="381"/>
      <c r="D20" s="381"/>
      <c r="E20" s="381"/>
      <c r="F20" s="381"/>
      <c r="G20" s="381"/>
      <c r="H20" s="381"/>
      <c r="I20" s="381"/>
      <c r="J20" s="395" t="s">
        <v>488</v>
      </c>
      <c r="K20" s="210">
        <v>0</v>
      </c>
      <c r="L20" s="210">
        <v>0</v>
      </c>
    </row>
    <row r="21" spans="1:12" ht="12.75">
      <c r="A21" s="382" t="s">
        <v>17</v>
      </c>
      <c r="B21" s="383"/>
      <c r="C21" s="383"/>
      <c r="D21" s="383"/>
      <c r="E21" s="383"/>
      <c r="F21" s="383"/>
      <c r="G21" s="383"/>
      <c r="H21" s="383"/>
      <c r="I21" s="384"/>
      <c r="J21" s="210">
        <v>3172036.62</v>
      </c>
      <c r="K21" s="210">
        <v>0</v>
      </c>
      <c r="L21" s="210">
        <v>0</v>
      </c>
    </row>
    <row r="22" spans="1:12" ht="12.75">
      <c r="A22" s="385" t="s">
        <v>18</v>
      </c>
      <c r="B22" s="386"/>
      <c r="C22" s="386"/>
      <c r="D22" s="386"/>
      <c r="E22" s="386"/>
      <c r="F22" s="386"/>
      <c r="G22" s="386"/>
      <c r="H22" s="386"/>
      <c r="I22" s="387"/>
      <c r="J22" s="210"/>
      <c r="K22" s="210"/>
      <c r="L22" s="210"/>
    </row>
    <row r="23" spans="1:12" ht="12.75">
      <c r="A23" s="299" t="s">
        <v>106</v>
      </c>
      <c r="B23" s="298"/>
      <c r="C23" s="298"/>
      <c r="D23" s="298"/>
      <c r="E23" s="370"/>
      <c r="F23" s="388"/>
      <c r="G23" s="388"/>
      <c r="H23" s="388"/>
      <c r="I23" s="389"/>
      <c r="J23" s="210">
        <v>0</v>
      </c>
      <c r="K23" s="210">
        <v>0</v>
      </c>
      <c r="L23" s="210">
        <v>0</v>
      </c>
    </row>
    <row r="24" spans="1:12" ht="12.75">
      <c r="A24" s="390" t="s">
        <v>60</v>
      </c>
      <c r="B24" s="391"/>
      <c r="C24" s="391"/>
      <c r="D24" s="391"/>
      <c r="E24" s="391"/>
      <c r="F24" s="391"/>
      <c r="G24" s="391"/>
      <c r="H24" s="391"/>
      <c r="I24" s="392"/>
      <c r="J24" s="210">
        <v>0</v>
      </c>
      <c r="K24" s="210">
        <v>0</v>
      </c>
      <c r="L24" s="210">
        <v>0</v>
      </c>
    </row>
  </sheetData>
  <sheetProtection/>
  <mergeCells count="12">
    <mergeCell ref="A24:I24"/>
    <mergeCell ref="A17:I17"/>
    <mergeCell ref="A18:I18"/>
    <mergeCell ref="B10:K12"/>
    <mergeCell ref="J15:L15"/>
    <mergeCell ref="A15:I16"/>
    <mergeCell ref="A19:E19"/>
    <mergeCell ref="A23:E23"/>
    <mergeCell ref="E3:L6"/>
    <mergeCell ref="A20:I20"/>
    <mergeCell ref="A21:I21"/>
    <mergeCell ref="A22:I22"/>
  </mergeCells>
  <printOptions/>
  <pageMargins left="1.1023622047244095" right="0.9055118110236221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B96">
      <selection activeCell="E113" sqref="E113"/>
    </sheetView>
  </sheetViews>
  <sheetFormatPr defaultColWidth="8.77734375" defaultRowHeight="12.75"/>
  <cols>
    <col min="1" max="1" width="0" style="8" hidden="1" customWidth="1"/>
    <col min="2" max="2" width="18.88671875" style="19" customWidth="1"/>
    <col min="3" max="3" width="24.88671875" style="67" customWidth="1"/>
    <col min="4" max="4" width="11.21484375" style="20" customWidth="1"/>
    <col min="5" max="5" width="10.88671875" style="20" customWidth="1"/>
    <col min="6" max="6" width="13.5546875" style="20" customWidth="1"/>
    <col min="7" max="16384" width="8.77734375" style="8" customWidth="1"/>
  </cols>
  <sheetData>
    <row r="1" spans="1:12" ht="99.75" customHeight="1">
      <c r="A1" s="11"/>
      <c r="C1" s="170"/>
      <c r="D1" s="305" t="s">
        <v>475</v>
      </c>
      <c r="E1" s="305"/>
      <c r="F1" s="305"/>
      <c r="G1" s="35"/>
      <c r="H1" s="35"/>
      <c r="I1" s="35"/>
      <c r="J1" s="35"/>
      <c r="K1" s="35"/>
      <c r="L1" s="35"/>
    </row>
    <row r="2" spans="1:6" ht="53.25" customHeight="1">
      <c r="A2" s="12"/>
      <c r="B2" s="306" t="s">
        <v>462</v>
      </c>
      <c r="C2" s="306"/>
      <c r="D2" s="306"/>
      <c r="E2" s="306"/>
      <c r="F2" s="306"/>
    </row>
    <row r="3" spans="1:6" ht="1.5" customHeight="1">
      <c r="A3" s="13" t="s">
        <v>16</v>
      </c>
      <c r="B3" s="14"/>
      <c r="C3" s="65"/>
      <c r="D3" s="307"/>
      <c r="E3" s="307"/>
      <c r="F3" s="307"/>
    </row>
    <row r="4" spans="1:6" ht="31.5" customHeight="1">
      <c r="A4" s="15"/>
      <c r="B4" s="308" t="s">
        <v>194</v>
      </c>
      <c r="C4" s="308" t="s">
        <v>21</v>
      </c>
      <c r="D4" s="311" t="s">
        <v>195</v>
      </c>
      <c r="E4" s="311"/>
      <c r="F4" s="311"/>
    </row>
    <row r="5" spans="1:6" ht="12.75" customHeight="1">
      <c r="A5" s="15"/>
      <c r="B5" s="309"/>
      <c r="C5" s="309"/>
      <c r="D5" s="311" t="s">
        <v>150</v>
      </c>
      <c r="E5" s="311" t="s">
        <v>152</v>
      </c>
      <c r="F5" s="311" t="s">
        <v>152</v>
      </c>
    </row>
    <row r="6" spans="1:6" ht="26.25" customHeight="1">
      <c r="A6" s="15"/>
      <c r="B6" s="310"/>
      <c r="C6" s="310"/>
      <c r="D6" s="311"/>
      <c r="E6" s="311"/>
      <c r="F6" s="311"/>
    </row>
    <row r="7" spans="1:6" ht="35.25" customHeight="1">
      <c r="A7" s="16"/>
      <c r="B7" s="172" t="s">
        <v>264</v>
      </c>
      <c r="C7" s="173" t="s">
        <v>2</v>
      </c>
      <c r="D7" s="174">
        <f>D8+D48</f>
        <v>64205201</v>
      </c>
      <c r="E7" s="174">
        <f>E8+E48</f>
        <v>67247670</v>
      </c>
      <c r="F7" s="174">
        <f>F8+F48</f>
        <v>70568941</v>
      </c>
    </row>
    <row r="8" spans="1:6" ht="18" customHeight="1">
      <c r="A8" s="16"/>
      <c r="B8" s="175"/>
      <c r="C8" s="68" t="s">
        <v>52</v>
      </c>
      <c r="D8" s="176">
        <f>D9+D23+D37</f>
        <v>61368510</v>
      </c>
      <c r="E8" s="176">
        <f>E9+E23+E37</f>
        <v>64562220</v>
      </c>
      <c r="F8" s="176">
        <f>F9+F23+F37</f>
        <v>68138110</v>
      </c>
    </row>
    <row r="9" spans="1:6" ht="12.75" customHeight="1">
      <c r="A9" s="15"/>
      <c r="B9" s="175" t="s">
        <v>265</v>
      </c>
      <c r="C9" s="68" t="s">
        <v>108</v>
      </c>
      <c r="D9" s="176">
        <f>D10</f>
        <v>52753210</v>
      </c>
      <c r="E9" s="176">
        <f>E10</f>
        <v>55736220</v>
      </c>
      <c r="F9" s="176">
        <f>F10</f>
        <v>59221910</v>
      </c>
    </row>
    <row r="10" spans="1:6" ht="15" customHeight="1">
      <c r="A10" s="15"/>
      <c r="B10" s="175" t="s">
        <v>333</v>
      </c>
      <c r="C10" s="68" t="s">
        <v>28</v>
      </c>
      <c r="D10" s="176">
        <f>D11+D13+D15+D17+D19+D22</f>
        <v>52753210</v>
      </c>
      <c r="E10" s="176">
        <f>E11+E13+E15+E17+E19+E22</f>
        <v>55736220</v>
      </c>
      <c r="F10" s="176">
        <f>F11+F13+F15+F17+F19+F22</f>
        <v>59221910</v>
      </c>
    </row>
    <row r="11" spans="1:6" ht="104.25" customHeight="1">
      <c r="A11" s="15"/>
      <c r="B11" s="177" t="s">
        <v>266</v>
      </c>
      <c r="C11" s="72" t="s">
        <v>49</v>
      </c>
      <c r="D11" s="178">
        <f>D12</f>
        <v>37637100</v>
      </c>
      <c r="E11" s="178">
        <f>E12</f>
        <v>39933000</v>
      </c>
      <c r="F11" s="178">
        <f>F12</f>
        <v>42608250</v>
      </c>
    </row>
    <row r="12" spans="1:6" ht="107.25" customHeight="1">
      <c r="A12" s="15"/>
      <c r="B12" s="177" t="s">
        <v>324</v>
      </c>
      <c r="C12" s="72" t="s">
        <v>49</v>
      </c>
      <c r="D12" s="178">
        <v>37637100</v>
      </c>
      <c r="E12" s="178">
        <v>39933000</v>
      </c>
      <c r="F12" s="178">
        <v>42608250</v>
      </c>
    </row>
    <row r="13" spans="1:6" ht="168" customHeight="1">
      <c r="A13" s="15"/>
      <c r="B13" s="177" t="s">
        <v>334</v>
      </c>
      <c r="C13" s="72" t="s">
        <v>68</v>
      </c>
      <c r="D13" s="178">
        <f>D14</f>
        <v>139050</v>
      </c>
      <c r="E13" s="178">
        <f>E14</f>
        <v>147600</v>
      </c>
      <c r="F13" s="178">
        <f>F14</f>
        <v>157050</v>
      </c>
    </row>
    <row r="14" spans="1:6" ht="239.25" customHeight="1">
      <c r="A14" s="15"/>
      <c r="B14" s="177" t="s">
        <v>335</v>
      </c>
      <c r="C14" s="72" t="s">
        <v>68</v>
      </c>
      <c r="D14" s="178">
        <v>139050</v>
      </c>
      <c r="E14" s="178">
        <v>147600</v>
      </c>
      <c r="F14" s="178">
        <v>157050</v>
      </c>
    </row>
    <row r="15" spans="1:6" ht="118.5" customHeight="1">
      <c r="A15" s="15"/>
      <c r="B15" s="177" t="s">
        <v>336</v>
      </c>
      <c r="C15" s="179" t="s">
        <v>69</v>
      </c>
      <c r="D15" s="178">
        <f>D16</f>
        <v>172800</v>
      </c>
      <c r="E15" s="178">
        <f>E16</f>
        <v>183600</v>
      </c>
      <c r="F15" s="178">
        <f>F16</f>
        <v>196650</v>
      </c>
    </row>
    <row r="16" spans="1:6" ht="63" customHeight="1">
      <c r="A16" s="15"/>
      <c r="B16" s="177" t="s">
        <v>337</v>
      </c>
      <c r="C16" s="179" t="s">
        <v>69</v>
      </c>
      <c r="D16" s="178">
        <v>172800</v>
      </c>
      <c r="E16" s="178">
        <v>183600</v>
      </c>
      <c r="F16" s="178">
        <v>196650</v>
      </c>
    </row>
    <row r="17" spans="1:6" ht="141" customHeight="1">
      <c r="A17" s="15"/>
      <c r="B17" s="177" t="s">
        <v>338</v>
      </c>
      <c r="C17" s="179" t="s">
        <v>153</v>
      </c>
      <c r="D17" s="178">
        <f>D18</f>
        <v>5561600</v>
      </c>
      <c r="E17" s="178">
        <f>E18</f>
        <v>5903920</v>
      </c>
      <c r="F17" s="178">
        <f>F18</f>
        <v>6299480</v>
      </c>
    </row>
    <row r="18" spans="1:6" ht="139.5" customHeight="1">
      <c r="A18" s="15"/>
      <c r="B18" s="177" t="s">
        <v>339</v>
      </c>
      <c r="C18" s="179" t="s">
        <v>153</v>
      </c>
      <c r="D18" s="178">
        <v>5561600</v>
      </c>
      <c r="E18" s="178">
        <v>5903920</v>
      </c>
      <c r="F18" s="178">
        <v>6299480</v>
      </c>
    </row>
    <row r="19" spans="1:6" ht="78" customHeight="1">
      <c r="A19" s="15"/>
      <c r="B19" s="177" t="s">
        <v>340</v>
      </c>
      <c r="C19" s="179" t="s">
        <v>178</v>
      </c>
      <c r="D19" s="178">
        <f>D20</f>
        <v>357300</v>
      </c>
      <c r="E19" s="178">
        <f>E20</f>
        <v>369900</v>
      </c>
      <c r="F19" s="178">
        <f>F20</f>
        <v>385200</v>
      </c>
    </row>
    <row r="20" spans="1:6" ht="81.75" customHeight="1">
      <c r="A20" s="15"/>
      <c r="B20" s="177" t="s">
        <v>341</v>
      </c>
      <c r="C20" s="179" t="s">
        <v>178</v>
      </c>
      <c r="D20" s="178">
        <v>357300</v>
      </c>
      <c r="E20" s="178">
        <v>369900</v>
      </c>
      <c r="F20" s="178">
        <v>385200</v>
      </c>
    </row>
    <row r="21" spans="1:6" ht="117.75" customHeight="1">
      <c r="A21" s="15"/>
      <c r="B21" s="177" t="s">
        <v>342</v>
      </c>
      <c r="C21" s="179" t="s">
        <v>179</v>
      </c>
      <c r="D21" s="178">
        <f>D22</f>
        <v>8885360</v>
      </c>
      <c r="E21" s="178">
        <f>E22</f>
        <v>9198200</v>
      </c>
      <c r="F21" s="178">
        <f>F22</f>
        <v>9575280</v>
      </c>
    </row>
    <row r="22" spans="1:6" ht="66" customHeight="1">
      <c r="A22" s="15"/>
      <c r="B22" s="177" t="s">
        <v>343</v>
      </c>
      <c r="C22" s="179" t="s">
        <v>179</v>
      </c>
      <c r="D22" s="178">
        <v>8885360</v>
      </c>
      <c r="E22" s="178">
        <v>9198200</v>
      </c>
      <c r="F22" s="178">
        <v>9575280</v>
      </c>
    </row>
    <row r="23" spans="1:6" ht="52.5" customHeight="1">
      <c r="A23" s="15"/>
      <c r="B23" s="175" t="s">
        <v>344</v>
      </c>
      <c r="C23" s="84" t="s">
        <v>111</v>
      </c>
      <c r="D23" s="176">
        <f>D24</f>
        <v>2703300</v>
      </c>
      <c r="E23" s="176">
        <f>E24</f>
        <v>2824000</v>
      </c>
      <c r="F23" s="176">
        <f>F24</f>
        <v>2871200</v>
      </c>
    </row>
    <row r="24" spans="1:6" ht="41.25" customHeight="1">
      <c r="A24" s="15"/>
      <c r="B24" s="175" t="s">
        <v>268</v>
      </c>
      <c r="C24" s="84" t="s">
        <v>112</v>
      </c>
      <c r="D24" s="176">
        <f>D25+D28+D31+D34</f>
        <v>2703300</v>
      </c>
      <c r="E24" s="176">
        <f>E25+E28+E31+E34</f>
        <v>2824000</v>
      </c>
      <c r="F24" s="176">
        <f>F25+F28+F31+F34</f>
        <v>2871200</v>
      </c>
    </row>
    <row r="25" spans="1:6" ht="105.75" customHeight="1">
      <c r="A25" s="15"/>
      <c r="B25" s="177" t="s">
        <v>345</v>
      </c>
      <c r="C25" s="179" t="s">
        <v>70</v>
      </c>
      <c r="D25" s="178">
        <f aca="true" t="shared" si="0" ref="D25:F26">D26</f>
        <v>1409900</v>
      </c>
      <c r="E25" s="178">
        <f t="shared" si="0"/>
        <v>1469200</v>
      </c>
      <c r="F25" s="178">
        <f t="shared" si="0"/>
        <v>1495600</v>
      </c>
    </row>
    <row r="26" spans="1:6" ht="166.5" customHeight="1">
      <c r="A26" s="15"/>
      <c r="B26" s="177" t="s">
        <v>267</v>
      </c>
      <c r="C26" s="179" t="s">
        <v>180</v>
      </c>
      <c r="D26" s="178">
        <f t="shared" si="0"/>
        <v>1409900</v>
      </c>
      <c r="E26" s="178">
        <f t="shared" si="0"/>
        <v>1469200</v>
      </c>
      <c r="F26" s="178">
        <f t="shared" si="0"/>
        <v>1495600</v>
      </c>
    </row>
    <row r="27" spans="1:6" ht="168.75" customHeight="1">
      <c r="A27" s="15"/>
      <c r="B27" s="177" t="s">
        <v>346</v>
      </c>
      <c r="C27" s="180" t="s">
        <v>180</v>
      </c>
      <c r="D27" s="178">
        <v>1409900</v>
      </c>
      <c r="E27" s="178">
        <v>1469200</v>
      </c>
      <c r="F27" s="178">
        <v>1495600</v>
      </c>
    </row>
    <row r="28" spans="1:6" ht="210" customHeight="1">
      <c r="A28" s="15"/>
      <c r="B28" s="177" t="s">
        <v>347</v>
      </c>
      <c r="C28" s="179" t="s">
        <v>71</v>
      </c>
      <c r="D28" s="178">
        <f aca="true" t="shared" si="1" ref="D28:F29">D29</f>
        <v>6700</v>
      </c>
      <c r="E28" s="178">
        <f t="shared" si="1"/>
        <v>7700</v>
      </c>
      <c r="F28" s="178">
        <f t="shared" si="1"/>
        <v>7900</v>
      </c>
    </row>
    <row r="29" spans="1:6" ht="294" customHeight="1">
      <c r="A29" s="15"/>
      <c r="B29" s="177" t="s">
        <v>348</v>
      </c>
      <c r="C29" s="179" t="s">
        <v>181</v>
      </c>
      <c r="D29" s="178">
        <f t="shared" si="1"/>
        <v>6700</v>
      </c>
      <c r="E29" s="178">
        <f t="shared" si="1"/>
        <v>7700</v>
      </c>
      <c r="F29" s="178">
        <f t="shared" si="1"/>
        <v>7900</v>
      </c>
    </row>
    <row r="30" spans="1:6" ht="314.25" customHeight="1">
      <c r="A30" s="15"/>
      <c r="B30" s="177" t="s">
        <v>349</v>
      </c>
      <c r="C30" s="180" t="s">
        <v>181</v>
      </c>
      <c r="D30" s="178">
        <v>6700</v>
      </c>
      <c r="E30" s="178">
        <v>7700</v>
      </c>
      <c r="F30" s="178">
        <v>7900</v>
      </c>
    </row>
    <row r="31" spans="1:6" ht="102.75" customHeight="1">
      <c r="A31" s="15"/>
      <c r="B31" s="177" t="s">
        <v>350</v>
      </c>
      <c r="C31" s="179" t="s">
        <v>72</v>
      </c>
      <c r="D31" s="178">
        <f aca="true" t="shared" si="2" ref="D31:F32">D32</f>
        <v>1461900</v>
      </c>
      <c r="E31" s="178">
        <f t="shared" si="2"/>
        <v>1529700</v>
      </c>
      <c r="F31" s="178">
        <f t="shared" si="2"/>
        <v>1557700</v>
      </c>
    </row>
    <row r="32" spans="1:6" ht="172.5" customHeight="1">
      <c r="A32" s="15"/>
      <c r="B32" s="177" t="s">
        <v>351</v>
      </c>
      <c r="C32" s="179" t="s">
        <v>182</v>
      </c>
      <c r="D32" s="178">
        <f t="shared" si="2"/>
        <v>1461900</v>
      </c>
      <c r="E32" s="178">
        <f t="shared" si="2"/>
        <v>1529700</v>
      </c>
      <c r="F32" s="178">
        <f t="shared" si="2"/>
        <v>1557700</v>
      </c>
    </row>
    <row r="33" spans="1:6" ht="171.75" customHeight="1">
      <c r="A33" s="15"/>
      <c r="B33" s="181" t="s">
        <v>352</v>
      </c>
      <c r="C33" s="180" t="s">
        <v>182</v>
      </c>
      <c r="D33" s="178">
        <v>1461900</v>
      </c>
      <c r="E33" s="178">
        <v>1529700</v>
      </c>
      <c r="F33" s="178">
        <v>1557700</v>
      </c>
    </row>
    <row r="34" spans="1:6" ht="104.25" customHeight="1">
      <c r="A34" s="15"/>
      <c r="B34" s="177" t="s">
        <v>353</v>
      </c>
      <c r="C34" s="179" t="s">
        <v>73</v>
      </c>
      <c r="D34" s="178">
        <f aca="true" t="shared" si="3" ref="D34:F35">D35</f>
        <v>-175200</v>
      </c>
      <c r="E34" s="178">
        <f t="shared" si="3"/>
        <v>-182600</v>
      </c>
      <c r="F34" s="178">
        <f t="shared" si="3"/>
        <v>-190000</v>
      </c>
    </row>
    <row r="35" spans="1:6" ht="168.75" customHeight="1">
      <c r="A35" s="15"/>
      <c r="B35" s="177" t="s">
        <v>354</v>
      </c>
      <c r="C35" s="179" t="s">
        <v>183</v>
      </c>
      <c r="D35" s="178">
        <f t="shared" si="3"/>
        <v>-175200</v>
      </c>
      <c r="E35" s="178">
        <f t="shared" si="3"/>
        <v>-182600</v>
      </c>
      <c r="F35" s="178">
        <f t="shared" si="3"/>
        <v>-190000</v>
      </c>
    </row>
    <row r="36" spans="1:6" ht="167.25" customHeight="1">
      <c r="A36" s="15"/>
      <c r="B36" s="181" t="s">
        <v>355</v>
      </c>
      <c r="C36" s="180" t="s">
        <v>183</v>
      </c>
      <c r="D36" s="182">
        <v>-175200</v>
      </c>
      <c r="E36" s="182">
        <v>-182600</v>
      </c>
      <c r="F36" s="182">
        <v>-190000</v>
      </c>
    </row>
    <row r="37" spans="1:6" ht="16.5" customHeight="1">
      <c r="A37" s="15"/>
      <c r="B37" s="175" t="s">
        <v>273</v>
      </c>
      <c r="C37" s="68" t="s">
        <v>54</v>
      </c>
      <c r="D37" s="176">
        <f>D38+D41</f>
        <v>5912000</v>
      </c>
      <c r="E37" s="176">
        <f>E38+E41</f>
        <v>6002000</v>
      </c>
      <c r="F37" s="176">
        <f>F38+F41</f>
        <v>6045000</v>
      </c>
    </row>
    <row r="38" spans="1:6" ht="14.25" customHeight="1">
      <c r="A38" s="15"/>
      <c r="B38" s="175" t="s">
        <v>274</v>
      </c>
      <c r="C38" s="68" t="s">
        <v>0</v>
      </c>
      <c r="D38" s="176">
        <f aca="true" t="shared" si="4" ref="D38:F39">D39</f>
        <v>2321000</v>
      </c>
      <c r="E38" s="176">
        <f t="shared" si="4"/>
        <v>2364000</v>
      </c>
      <c r="F38" s="176">
        <f t="shared" si="4"/>
        <v>2407000</v>
      </c>
    </row>
    <row r="39" spans="1:6" ht="65.25" customHeight="1">
      <c r="A39" s="15"/>
      <c r="B39" s="177" t="s">
        <v>272</v>
      </c>
      <c r="C39" s="72" t="s">
        <v>74</v>
      </c>
      <c r="D39" s="178">
        <f t="shared" si="4"/>
        <v>2321000</v>
      </c>
      <c r="E39" s="178">
        <f t="shared" si="4"/>
        <v>2364000</v>
      </c>
      <c r="F39" s="178">
        <f t="shared" si="4"/>
        <v>2407000</v>
      </c>
    </row>
    <row r="40" spans="1:6" ht="64.5" customHeight="1">
      <c r="A40" s="15"/>
      <c r="B40" s="177" t="s">
        <v>356</v>
      </c>
      <c r="C40" s="72" t="s">
        <v>74</v>
      </c>
      <c r="D40" s="178">
        <v>2321000</v>
      </c>
      <c r="E40" s="178">
        <v>2364000</v>
      </c>
      <c r="F40" s="178">
        <v>2407000</v>
      </c>
    </row>
    <row r="41" spans="1:6" ht="21" customHeight="1">
      <c r="A41" s="15"/>
      <c r="B41" s="183" t="s">
        <v>271</v>
      </c>
      <c r="C41" s="184" t="s">
        <v>29</v>
      </c>
      <c r="D41" s="185">
        <f>D42+D45</f>
        <v>3591000</v>
      </c>
      <c r="E41" s="185">
        <f>E42+E45</f>
        <v>3638000</v>
      </c>
      <c r="F41" s="185">
        <f>F42+F45</f>
        <v>3638000</v>
      </c>
    </row>
    <row r="42" spans="1:6" ht="15" customHeight="1">
      <c r="A42" s="15"/>
      <c r="B42" s="177" t="s">
        <v>357</v>
      </c>
      <c r="C42" s="93" t="s">
        <v>75</v>
      </c>
      <c r="D42" s="182">
        <f aca="true" t="shared" si="5" ref="D42:F43">D43</f>
        <v>1765000</v>
      </c>
      <c r="E42" s="182">
        <f t="shared" si="5"/>
        <v>1812000</v>
      </c>
      <c r="F42" s="182">
        <f t="shared" si="5"/>
        <v>1812000</v>
      </c>
    </row>
    <row r="43" spans="1:6" ht="54" customHeight="1">
      <c r="A43" s="15"/>
      <c r="B43" s="177" t="s">
        <v>270</v>
      </c>
      <c r="C43" s="93" t="s">
        <v>76</v>
      </c>
      <c r="D43" s="182">
        <f t="shared" si="5"/>
        <v>1765000</v>
      </c>
      <c r="E43" s="182">
        <f t="shared" si="5"/>
        <v>1812000</v>
      </c>
      <c r="F43" s="182">
        <f t="shared" si="5"/>
        <v>1812000</v>
      </c>
    </row>
    <row r="44" spans="1:6" ht="56.25" customHeight="1">
      <c r="A44" s="15"/>
      <c r="B44" s="177" t="s">
        <v>358</v>
      </c>
      <c r="C44" s="93" t="s">
        <v>76</v>
      </c>
      <c r="D44" s="182">
        <v>1765000</v>
      </c>
      <c r="E44" s="182">
        <v>1812000</v>
      </c>
      <c r="F44" s="178">
        <v>1812000</v>
      </c>
    </row>
    <row r="45" spans="1:6" ht="21" customHeight="1">
      <c r="A45" s="15"/>
      <c r="B45" s="177" t="s">
        <v>359</v>
      </c>
      <c r="C45" s="72" t="s">
        <v>77</v>
      </c>
      <c r="D45" s="178">
        <f aca="true" t="shared" si="6" ref="D45:F46">D46</f>
        <v>1826000</v>
      </c>
      <c r="E45" s="178">
        <f t="shared" si="6"/>
        <v>1826000</v>
      </c>
      <c r="F45" s="178">
        <f t="shared" si="6"/>
        <v>1826000</v>
      </c>
    </row>
    <row r="46" spans="1:6" ht="53.25" customHeight="1">
      <c r="A46" s="15"/>
      <c r="B46" s="177" t="s">
        <v>269</v>
      </c>
      <c r="C46" s="72" t="s">
        <v>78</v>
      </c>
      <c r="D46" s="178">
        <f t="shared" si="6"/>
        <v>1826000</v>
      </c>
      <c r="E46" s="178">
        <f t="shared" si="6"/>
        <v>1826000</v>
      </c>
      <c r="F46" s="178">
        <f t="shared" si="6"/>
        <v>1826000</v>
      </c>
    </row>
    <row r="47" spans="1:6" ht="57" customHeight="1">
      <c r="A47" s="15"/>
      <c r="B47" s="177" t="s">
        <v>360</v>
      </c>
      <c r="C47" s="72" t="s">
        <v>78</v>
      </c>
      <c r="D47" s="178">
        <v>1826000</v>
      </c>
      <c r="E47" s="178">
        <v>1826000</v>
      </c>
      <c r="F47" s="178">
        <v>1826000</v>
      </c>
    </row>
    <row r="48" spans="1:6" ht="20.25" customHeight="1">
      <c r="A48" s="15"/>
      <c r="B48" s="175"/>
      <c r="C48" s="68" t="s">
        <v>51</v>
      </c>
      <c r="D48" s="176">
        <f>D49+D61+D73+D78+D87</f>
        <v>2836691</v>
      </c>
      <c r="E48" s="176">
        <f>E49+E61+E73+E78+E87</f>
        <v>2685450</v>
      </c>
      <c r="F48" s="176">
        <f>F49+F61+F73+F78+F87</f>
        <v>2430831</v>
      </c>
    </row>
    <row r="49" spans="1:6" ht="64.5" customHeight="1">
      <c r="A49" s="15"/>
      <c r="B49" s="175" t="s">
        <v>275</v>
      </c>
      <c r="C49" s="68" t="s">
        <v>8</v>
      </c>
      <c r="D49" s="176">
        <f>D50+D57</f>
        <v>1565000</v>
      </c>
      <c r="E49" s="176">
        <f>E50+E57</f>
        <v>1565000</v>
      </c>
      <c r="F49" s="176">
        <f>F50+F57</f>
        <v>1565000</v>
      </c>
    </row>
    <row r="50" spans="1:6" ht="127.5" customHeight="1">
      <c r="A50" s="15"/>
      <c r="B50" s="177" t="s">
        <v>276</v>
      </c>
      <c r="C50" s="72" t="s">
        <v>79</v>
      </c>
      <c r="D50" s="178">
        <f>D51+D54</f>
        <v>765000</v>
      </c>
      <c r="E50" s="178">
        <f>E51+E54</f>
        <v>765000</v>
      </c>
      <c r="F50" s="178">
        <f>F51+F54</f>
        <v>765000</v>
      </c>
    </row>
    <row r="51" spans="1:6" ht="93.75" customHeight="1">
      <c r="A51" s="15"/>
      <c r="B51" s="177" t="s">
        <v>277</v>
      </c>
      <c r="C51" s="72" t="s">
        <v>80</v>
      </c>
      <c r="D51" s="178">
        <f aca="true" t="shared" si="7" ref="D51:F52">D52</f>
        <v>470000</v>
      </c>
      <c r="E51" s="178">
        <f t="shared" si="7"/>
        <v>470000</v>
      </c>
      <c r="F51" s="178">
        <f t="shared" si="7"/>
        <v>470000</v>
      </c>
    </row>
    <row r="52" spans="1:6" ht="116.25" customHeight="1">
      <c r="A52" s="15"/>
      <c r="B52" s="177" t="s">
        <v>361</v>
      </c>
      <c r="C52" s="72" t="s">
        <v>81</v>
      </c>
      <c r="D52" s="178">
        <f t="shared" si="7"/>
        <v>470000</v>
      </c>
      <c r="E52" s="178">
        <f t="shared" si="7"/>
        <v>470000</v>
      </c>
      <c r="F52" s="178">
        <f t="shared" si="7"/>
        <v>470000</v>
      </c>
    </row>
    <row r="53" spans="1:6" ht="115.5" customHeight="1">
      <c r="A53" s="15"/>
      <c r="B53" s="177" t="s">
        <v>362</v>
      </c>
      <c r="C53" s="72" t="s">
        <v>81</v>
      </c>
      <c r="D53" s="178">
        <v>470000</v>
      </c>
      <c r="E53" s="186">
        <v>470000</v>
      </c>
      <c r="F53" s="186">
        <v>470000</v>
      </c>
    </row>
    <row r="54" spans="1:6" ht="207.75" customHeight="1">
      <c r="A54" s="15"/>
      <c r="B54" s="177" t="s">
        <v>363</v>
      </c>
      <c r="C54" s="72" t="s">
        <v>82</v>
      </c>
      <c r="D54" s="178">
        <f aca="true" t="shared" si="8" ref="D54:F55">D55</f>
        <v>295000</v>
      </c>
      <c r="E54" s="178">
        <f t="shared" si="8"/>
        <v>295000</v>
      </c>
      <c r="F54" s="178">
        <f t="shared" si="8"/>
        <v>295000</v>
      </c>
    </row>
    <row r="55" spans="1:6" ht="104.25" customHeight="1">
      <c r="A55" s="15"/>
      <c r="B55" s="177" t="s">
        <v>364</v>
      </c>
      <c r="C55" s="72" t="s">
        <v>83</v>
      </c>
      <c r="D55" s="178">
        <f t="shared" si="8"/>
        <v>295000</v>
      </c>
      <c r="E55" s="178">
        <f t="shared" si="8"/>
        <v>295000</v>
      </c>
      <c r="F55" s="178">
        <f t="shared" si="8"/>
        <v>295000</v>
      </c>
    </row>
    <row r="56" spans="1:6" ht="102.75" customHeight="1">
      <c r="A56" s="15"/>
      <c r="B56" s="177" t="s">
        <v>366</v>
      </c>
      <c r="C56" s="72" t="s">
        <v>83</v>
      </c>
      <c r="D56" s="178">
        <v>295000</v>
      </c>
      <c r="E56" s="186">
        <v>295000</v>
      </c>
      <c r="F56" s="186">
        <v>295000</v>
      </c>
    </row>
    <row r="57" spans="1:6" ht="119.25" customHeight="1">
      <c r="A57" s="15"/>
      <c r="B57" s="181" t="s">
        <v>365</v>
      </c>
      <c r="C57" s="93" t="s">
        <v>139</v>
      </c>
      <c r="D57" s="182">
        <f aca="true" t="shared" si="9" ref="D57:F58">D58</f>
        <v>800000</v>
      </c>
      <c r="E57" s="182">
        <f t="shared" si="9"/>
        <v>800000</v>
      </c>
      <c r="F57" s="182">
        <f t="shared" si="9"/>
        <v>800000</v>
      </c>
    </row>
    <row r="58" spans="1:6" ht="114.75" customHeight="1">
      <c r="A58" s="15"/>
      <c r="B58" s="181" t="s">
        <v>367</v>
      </c>
      <c r="C58" s="93" t="s">
        <v>138</v>
      </c>
      <c r="D58" s="182">
        <f>D59</f>
        <v>800000</v>
      </c>
      <c r="E58" s="182">
        <f t="shared" si="9"/>
        <v>800000</v>
      </c>
      <c r="F58" s="182">
        <f t="shared" si="9"/>
        <v>800000</v>
      </c>
    </row>
    <row r="59" spans="1:6" ht="102.75" customHeight="1">
      <c r="A59" s="15"/>
      <c r="B59" s="181" t="s">
        <v>368</v>
      </c>
      <c r="C59" s="93" t="s">
        <v>137</v>
      </c>
      <c r="D59" s="182">
        <f>D60</f>
        <v>800000</v>
      </c>
      <c r="E59" s="182">
        <f>E60</f>
        <v>800000</v>
      </c>
      <c r="F59" s="182">
        <f>F60</f>
        <v>800000</v>
      </c>
    </row>
    <row r="60" spans="1:6" ht="106.5" customHeight="1">
      <c r="A60" s="15"/>
      <c r="B60" s="181" t="s">
        <v>369</v>
      </c>
      <c r="C60" s="93" t="s">
        <v>137</v>
      </c>
      <c r="D60" s="182">
        <v>800000</v>
      </c>
      <c r="E60" s="187">
        <v>800000</v>
      </c>
      <c r="F60" s="187">
        <v>800000</v>
      </c>
    </row>
    <row r="61" spans="1:6" ht="51" customHeight="1">
      <c r="A61" s="15"/>
      <c r="B61" s="183" t="s">
        <v>370</v>
      </c>
      <c r="C61" s="184" t="s">
        <v>9</v>
      </c>
      <c r="D61" s="188">
        <f>D62+D69</f>
        <v>396772</v>
      </c>
      <c r="E61" s="188">
        <f>E62+E69</f>
        <v>442858</v>
      </c>
      <c r="F61" s="188">
        <f>F62+F69</f>
        <v>417832</v>
      </c>
    </row>
    <row r="62" spans="1:6" ht="27.75" customHeight="1">
      <c r="A62" s="15"/>
      <c r="B62" s="177" t="s">
        <v>371</v>
      </c>
      <c r="C62" s="72" t="s">
        <v>10</v>
      </c>
      <c r="D62" s="187">
        <f aca="true" t="shared" si="10" ref="D62:F64">D63</f>
        <v>295772</v>
      </c>
      <c r="E62" s="187">
        <f t="shared" si="10"/>
        <v>322858</v>
      </c>
      <c r="F62" s="187">
        <f t="shared" si="10"/>
        <v>324832</v>
      </c>
    </row>
    <row r="63" spans="1:6" ht="28.5" customHeight="1">
      <c r="A63" s="15"/>
      <c r="B63" s="177" t="s">
        <v>466</v>
      </c>
      <c r="C63" s="72" t="s">
        <v>467</v>
      </c>
      <c r="D63" s="187">
        <f t="shared" si="10"/>
        <v>295772</v>
      </c>
      <c r="E63" s="187">
        <f t="shared" si="10"/>
        <v>322858</v>
      </c>
      <c r="F63" s="187">
        <f t="shared" si="10"/>
        <v>324832</v>
      </c>
    </row>
    <row r="64" spans="1:6" ht="41.25" customHeight="1">
      <c r="A64" s="15"/>
      <c r="B64" s="177" t="s">
        <v>372</v>
      </c>
      <c r="C64" s="72" t="s">
        <v>84</v>
      </c>
      <c r="D64" s="187">
        <f t="shared" si="10"/>
        <v>295772</v>
      </c>
      <c r="E64" s="187">
        <f t="shared" si="10"/>
        <v>322858</v>
      </c>
      <c r="F64" s="187">
        <f t="shared" si="10"/>
        <v>324832</v>
      </c>
    </row>
    <row r="65" spans="1:6" ht="39.75" customHeight="1">
      <c r="A65" s="15"/>
      <c r="B65" s="177" t="s">
        <v>373</v>
      </c>
      <c r="C65" s="72" t="s">
        <v>84</v>
      </c>
      <c r="D65" s="187">
        <f>D66+D67+D68</f>
        <v>295772</v>
      </c>
      <c r="E65" s="187">
        <f>E66+E67+E68</f>
        <v>322858</v>
      </c>
      <c r="F65" s="187">
        <f>F66+F67+F68</f>
        <v>324832</v>
      </c>
    </row>
    <row r="66" spans="1:6" ht="31.5" customHeight="1">
      <c r="A66" s="15"/>
      <c r="B66" s="177"/>
      <c r="C66" s="189" t="s">
        <v>61</v>
      </c>
      <c r="D66" s="190">
        <v>181372</v>
      </c>
      <c r="E66" s="190">
        <v>206458</v>
      </c>
      <c r="F66" s="191">
        <v>208965</v>
      </c>
    </row>
    <row r="67" spans="1:6" ht="36" customHeight="1">
      <c r="A67" s="15"/>
      <c r="B67" s="177"/>
      <c r="C67" s="189" t="s">
        <v>56</v>
      </c>
      <c r="D67" s="190">
        <v>53600</v>
      </c>
      <c r="E67" s="190">
        <v>54000</v>
      </c>
      <c r="F67" s="191">
        <v>54000</v>
      </c>
    </row>
    <row r="68" spans="1:6" ht="27" customHeight="1">
      <c r="A68" s="15"/>
      <c r="B68" s="177"/>
      <c r="C68" s="189" t="s">
        <v>1</v>
      </c>
      <c r="D68" s="190">
        <v>60800</v>
      </c>
      <c r="E68" s="190">
        <v>62400</v>
      </c>
      <c r="F68" s="191">
        <v>61867</v>
      </c>
    </row>
    <row r="69" spans="1:6" ht="25.5" customHeight="1">
      <c r="A69" s="15"/>
      <c r="B69" s="177" t="s">
        <v>374</v>
      </c>
      <c r="C69" s="72" t="s">
        <v>290</v>
      </c>
      <c r="D69" s="187">
        <f aca="true" t="shared" si="11" ref="D69:F71">D70</f>
        <v>101000</v>
      </c>
      <c r="E69" s="187">
        <f t="shared" si="11"/>
        <v>120000</v>
      </c>
      <c r="F69" s="187">
        <f t="shared" si="11"/>
        <v>93000</v>
      </c>
    </row>
    <row r="70" spans="1:6" ht="38.25" customHeight="1">
      <c r="A70" s="15"/>
      <c r="B70" s="177" t="s">
        <v>375</v>
      </c>
      <c r="C70" s="72" t="s">
        <v>289</v>
      </c>
      <c r="D70" s="187">
        <f t="shared" si="11"/>
        <v>101000</v>
      </c>
      <c r="E70" s="187">
        <f t="shared" si="11"/>
        <v>120000</v>
      </c>
      <c r="F70" s="187">
        <f t="shared" si="11"/>
        <v>93000</v>
      </c>
    </row>
    <row r="71" spans="1:6" ht="52.5" customHeight="1">
      <c r="A71" s="15"/>
      <c r="B71" s="177" t="s">
        <v>376</v>
      </c>
      <c r="C71" s="72" t="s">
        <v>146</v>
      </c>
      <c r="D71" s="187">
        <f t="shared" si="11"/>
        <v>101000</v>
      </c>
      <c r="E71" s="187">
        <f t="shared" si="11"/>
        <v>120000</v>
      </c>
      <c r="F71" s="187">
        <f t="shared" si="11"/>
        <v>93000</v>
      </c>
    </row>
    <row r="72" spans="1:6" ht="52.5" customHeight="1">
      <c r="A72" s="15"/>
      <c r="B72" s="177" t="s">
        <v>377</v>
      </c>
      <c r="C72" s="72" t="s">
        <v>146</v>
      </c>
      <c r="D72" s="187">
        <v>101000</v>
      </c>
      <c r="E72" s="187">
        <v>120000</v>
      </c>
      <c r="F72" s="186">
        <v>93000</v>
      </c>
    </row>
    <row r="73" spans="1:6" ht="41.25" customHeight="1">
      <c r="A73" s="15"/>
      <c r="B73" s="175" t="s">
        <v>378</v>
      </c>
      <c r="C73" s="68" t="s">
        <v>53</v>
      </c>
      <c r="D73" s="192">
        <f aca="true" t="shared" si="12" ref="D73:F75">D74</f>
        <v>666900</v>
      </c>
      <c r="E73" s="192">
        <f t="shared" si="12"/>
        <v>491600</v>
      </c>
      <c r="F73" s="192">
        <f t="shared" si="12"/>
        <v>317600</v>
      </c>
    </row>
    <row r="74" spans="1:6" s="34" customFormat="1" ht="52.5" customHeight="1">
      <c r="A74" s="33"/>
      <c r="B74" s="177" t="s">
        <v>278</v>
      </c>
      <c r="C74" s="72" t="s">
        <v>85</v>
      </c>
      <c r="D74" s="186">
        <f>D75</f>
        <v>666900</v>
      </c>
      <c r="E74" s="186">
        <f t="shared" si="12"/>
        <v>491600</v>
      </c>
      <c r="F74" s="186">
        <f t="shared" si="12"/>
        <v>317600</v>
      </c>
    </row>
    <row r="75" spans="1:6" s="34" customFormat="1" ht="53.25" customHeight="1">
      <c r="A75" s="33"/>
      <c r="B75" s="177" t="s">
        <v>279</v>
      </c>
      <c r="C75" s="72" t="s">
        <v>86</v>
      </c>
      <c r="D75" s="186">
        <f>D76</f>
        <v>666900</v>
      </c>
      <c r="E75" s="186">
        <f t="shared" si="12"/>
        <v>491600</v>
      </c>
      <c r="F75" s="186">
        <f t="shared" si="12"/>
        <v>317600</v>
      </c>
    </row>
    <row r="76" spans="1:6" s="34" customFormat="1" ht="64.5" customHeight="1">
      <c r="A76" s="33"/>
      <c r="B76" s="177" t="s">
        <v>379</v>
      </c>
      <c r="C76" s="72" t="s">
        <v>87</v>
      </c>
      <c r="D76" s="186">
        <f>D77</f>
        <v>666900</v>
      </c>
      <c r="E76" s="186">
        <f>E77</f>
        <v>491600</v>
      </c>
      <c r="F76" s="186">
        <f>F77</f>
        <v>317600</v>
      </c>
    </row>
    <row r="77" spans="1:6" s="34" customFormat="1" ht="66" customHeight="1">
      <c r="A77" s="33"/>
      <c r="B77" s="177" t="s">
        <v>380</v>
      </c>
      <c r="C77" s="72" t="s">
        <v>87</v>
      </c>
      <c r="D77" s="186">
        <v>666900</v>
      </c>
      <c r="E77" s="186">
        <v>491600</v>
      </c>
      <c r="F77" s="186">
        <v>317600</v>
      </c>
    </row>
    <row r="78" spans="1:6" s="34" customFormat="1" ht="27" customHeight="1">
      <c r="A78" s="33"/>
      <c r="B78" s="175" t="s">
        <v>381</v>
      </c>
      <c r="C78" s="68" t="s">
        <v>140</v>
      </c>
      <c r="D78" s="176">
        <v>208019</v>
      </c>
      <c r="E78" s="176">
        <v>185992</v>
      </c>
      <c r="F78" s="176">
        <v>130399</v>
      </c>
    </row>
    <row r="79" spans="1:6" s="34" customFormat="1" ht="87.75" customHeight="1">
      <c r="A79" s="33"/>
      <c r="B79" s="177" t="s">
        <v>381</v>
      </c>
      <c r="C79" s="72" t="s">
        <v>141</v>
      </c>
      <c r="D79" s="178">
        <f>D80+D83</f>
        <v>208019</v>
      </c>
      <c r="E79" s="178">
        <f>E80+E83</f>
        <v>185992</v>
      </c>
      <c r="F79" s="178">
        <f>F80+F83</f>
        <v>130399</v>
      </c>
    </row>
    <row r="80" spans="1:6" s="34" customFormat="1" ht="88.5" customHeight="1">
      <c r="A80" s="33"/>
      <c r="B80" s="177" t="s">
        <v>382</v>
      </c>
      <c r="C80" s="72" t="s">
        <v>185</v>
      </c>
      <c r="D80" s="178">
        <f aca="true" t="shared" si="13" ref="D80:F81">D81</f>
        <v>159565</v>
      </c>
      <c r="E80" s="178">
        <f t="shared" si="13"/>
        <v>138815</v>
      </c>
      <c r="F80" s="178">
        <f t="shared" si="13"/>
        <v>98522</v>
      </c>
    </row>
    <row r="81" spans="1:6" s="34" customFormat="1" ht="66" customHeight="1">
      <c r="A81" s="33"/>
      <c r="B81" s="177" t="s">
        <v>383</v>
      </c>
      <c r="C81" s="72" t="s">
        <v>142</v>
      </c>
      <c r="D81" s="178">
        <f t="shared" si="13"/>
        <v>159565</v>
      </c>
      <c r="E81" s="178">
        <f t="shared" si="13"/>
        <v>138815</v>
      </c>
      <c r="F81" s="178">
        <f t="shared" si="13"/>
        <v>98522</v>
      </c>
    </row>
    <row r="82" spans="1:6" s="34" customFormat="1" ht="66.75" customHeight="1">
      <c r="A82" s="33"/>
      <c r="B82" s="177" t="s">
        <v>384</v>
      </c>
      <c r="C82" s="72" t="s">
        <v>142</v>
      </c>
      <c r="D82" s="178">
        <v>159565</v>
      </c>
      <c r="E82" s="178">
        <v>138815</v>
      </c>
      <c r="F82" s="178">
        <v>98522</v>
      </c>
    </row>
    <row r="83" spans="1:6" s="34" customFormat="1" ht="27.75" customHeight="1">
      <c r="A83" s="33"/>
      <c r="B83" s="177" t="s">
        <v>385</v>
      </c>
      <c r="C83" s="72" t="s">
        <v>184</v>
      </c>
      <c r="D83" s="178">
        <f aca="true" t="shared" si="14" ref="D83:F84">D84</f>
        <v>48454</v>
      </c>
      <c r="E83" s="178">
        <f t="shared" si="14"/>
        <v>47177</v>
      </c>
      <c r="F83" s="178">
        <f t="shared" si="14"/>
        <v>31877</v>
      </c>
    </row>
    <row r="84" spans="1:6" s="34" customFormat="1" ht="52.5" customHeight="1">
      <c r="A84" s="33"/>
      <c r="B84" s="177" t="s">
        <v>386</v>
      </c>
      <c r="C84" s="72" t="s">
        <v>154</v>
      </c>
      <c r="D84" s="178">
        <f>D85</f>
        <v>48454</v>
      </c>
      <c r="E84" s="178">
        <f t="shared" si="14"/>
        <v>47177</v>
      </c>
      <c r="F84" s="178">
        <f t="shared" si="14"/>
        <v>31877</v>
      </c>
    </row>
    <row r="85" spans="1:6" s="34" customFormat="1" ht="69.75" customHeight="1">
      <c r="A85" s="33"/>
      <c r="B85" s="177" t="s">
        <v>387</v>
      </c>
      <c r="C85" s="72" t="s">
        <v>143</v>
      </c>
      <c r="D85" s="186">
        <f>D86</f>
        <v>48454</v>
      </c>
      <c r="E85" s="186">
        <f>E86</f>
        <v>47177</v>
      </c>
      <c r="F85" s="186">
        <f>F86</f>
        <v>31877</v>
      </c>
    </row>
    <row r="86" spans="1:6" s="34" customFormat="1" ht="232.5" customHeight="1">
      <c r="A86" s="33"/>
      <c r="B86" s="177" t="s">
        <v>388</v>
      </c>
      <c r="C86" s="72" t="s">
        <v>143</v>
      </c>
      <c r="D86" s="186">
        <v>48454</v>
      </c>
      <c r="E86" s="178">
        <v>47177</v>
      </c>
      <c r="F86" s="178">
        <v>31877</v>
      </c>
    </row>
    <row r="87" spans="1:6" s="34" customFormat="1" ht="51" customHeight="1" hidden="1">
      <c r="A87" s="33"/>
      <c r="B87" s="175" t="s">
        <v>282</v>
      </c>
      <c r="C87" s="68" t="s">
        <v>147</v>
      </c>
      <c r="D87" s="193"/>
      <c r="E87" s="194"/>
      <c r="F87" s="194"/>
    </row>
    <row r="88" spans="1:6" s="34" customFormat="1" ht="35.25" customHeight="1" hidden="1">
      <c r="A88" s="33"/>
      <c r="B88" s="177" t="s">
        <v>281</v>
      </c>
      <c r="C88" s="72" t="s">
        <v>148</v>
      </c>
      <c r="D88" s="195"/>
      <c r="E88" s="196"/>
      <c r="F88" s="196"/>
    </row>
    <row r="89" spans="1:6" s="34" customFormat="1" ht="58.5" customHeight="1" hidden="1">
      <c r="A89" s="33"/>
      <c r="B89" s="177" t="s">
        <v>280</v>
      </c>
      <c r="C89" s="72" t="s">
        <v>149</v>
      </c>
      <c r="D89" s="195"/>
      <c r="E89" s="196"/>
      <c r="F89" s="196"/>
    </row>
    <row r="90" spans="1:6" ht="14.25" customHeight="1">
      <c r="A90" s="15"/>
      <c r="B90" s="175" t="s">
        <v>389</v>
      </c>
      <c r="C90" s="68" t="s">
        <v>30</v>
      </c>
      <c r="D90" s="176">
        <f>D91+D109+D107</f>
        <v>24700739.41</v>
      </c>
      <c r="E90" s="176">
        <f>E91+E109+E107</f>
        <v>23211093.41</v>
      </c>
      <c r="F90" s="176">
        <f>F91+F109+F107</f>
        <v>11343400</v>
      </c>
    </row>
    <row r="91" spans="1:6" ht="37.5" customHeight="1">
      <c r="A91" s="16"/>
      <c r="B91" s="175" t="s">
        <v>390</v>
      </c>
      <c r="C91" s="68" t="s">
        <v>26</v>
      </c>
      <c r="D91" s="176">
        <f>D92+D96+D103</f>
        <v>24700739.41</v>
      </c>
      <c r="E91" s="176">
        <f>E92+E96+E103</f>
        <v>23211093.41</v>
      </c>
      <c r="F91" s="176">
        <f>F92+F96+F103</f>
        <v>11343400</v>
      </c>
    </row>
    <row r="92" spans="1:6" ht="29.25" customHeight="1">
      <c r="A92" s="15"/>
      <c r="B92" s="175" t="s">
        <v>391</v>
      </c>
      <c r="C92" s="68" t="s">
        <v>107</v>
      </c>
      <c r="D92" s="176">
        <f aca="true" t="shared" si="15" ref="D92:F94">D93</f>
        <v>12833100</v>
      </c>
      <c r="E92" s="176">
        <f t="shared" si="15"/>
        <v>11343400</v>
      </c>
      <c r="F92" s="176">
        <f t="shared" si="15"/>
        <v>11343400</v>
      </c>
    </row>
    <row r="93" spans="1:6" ht="26.25" customHeight="1">
      <c r="A93" s="15"/>
      <c r="B93" s="177" t="s">
        <v>392</v>
      </c>
      <c r="C93" s="72" t="s">
        <v>55</v>
      </c>
      <c r="D93" s="178">
        <f t="shared" si="15"/>
        <v>12833100</v>
      </c>
      <c r="E93" s="178">
        <f t="shared" si="15"/>
        <v>11343400</v>
      </c>
      <c r="F93" s="178">
        <f t="shared" si="15"/>
        <v>11343400</v>
      </c>
    </row>
    <row r="94" spans="1:6" ht="37.5" customHeight="1">
      <c r="A94" s="15"/>
      <c r="B94" s="177" t="s">
        <v>393</v>
      </c>
      <c r="C94" s="72" t="s">
        <v>88</v>
      </c>
      <c r="D94" s="178">
        <f t="shared" si="15"/>
        <v>12833100</v>
      </c>
      <c r="E94" s="178">
        <f t="shared" si="15"/>
        <v>11343400</v>
      </c>
      <c r="F94" s="178">
        <f t="shared" si="15"/>
        <v>11343400</v>
      </c>
    </row>
    <row r="95" spans="1:6" ht="44.25" customHeight="1">
      <c r="A95" s="15"/>
      <c r="B95" s="177" t="s">
        <v>332</v>
      </c>
      <c r="C95" s="72" t="s">
        <v>88</v>
      </c>
      <c r="D95" s="178">
        <v>12833100</v>
      </c>
      <c r="E95" s="178">
        <v>11343400</v>
      </c>
      <c r="F95" s="178">
        <v>11343400</v>
      </c>
    </row>
    <row r="96" spans="1:6" ht="39.75" customHeight="1">
      <c r="A96" s="15"/>
      <c r="B96" s="175" t="s">
        <v>331</v>
      </c>
      <c r="C96" s="68" t="s">
        <v>174</v>
      </c>
      <c r="D96" s="176">
        <f>D97+D100</f>
        <v>11867639.41</v>
      </c>
      <c r="E96" s="176">
        <f>E97+E100</f>
        <v>11867693.41</v>
      </c>
      <c r="F96" s="176">
        <f>F97+F100</f>
        <v>0</v>
      </c>
    </row>
    <row r="97" spans="1:6" ht="102" customHeight="1">
      <c r="A97" s="15"/>
      <c r="B97" s="177" t="s">
        <v>330</v>
      </c>
      <c r="C97" s="72" t="s">
        <v>325</v>
      </c>
      <c r="D97" s="182">
        <f aca="true" t="shared" si="16" ref="D97:F98">D98</f>
        <v>11833533.41</v>
      </c>
      <c r="E97" s="182">
        <f t="shared" si="16"/>
        <v>11833533.41</v>
      </c>
      <c r="F97" s="182">
        <f t="shared" si="16"/>
        <v>0</v>
      </c>
    </row>
    <row r="98" spans="1:6" ht="104.25" customHeight="1">
      <c r="A98" s="15"/>
      <c r="B98" s="177" t="s">
        <v>283</v>
      </c>
      <c r="C98" s="72" t="s">
        <v>175</v>
      </c>
      <c r="D98" s="182">
        <f t="shared" si="16"/>
        <v>11833533.41</v>
      </c>
      <c r="E98" s="182">
        <f t="shared" si="16"/>
        <v>11833533.41</v>
      </c>
      <c r="F98" s="182">
        <f t="shared" si="16"/>
        <v>0</v>
      </c>
    </row>
    <row r="99" spans="1:6" ht="101.25" customHeight="1">
      <c r="A99" s="15"/>
      <c r="B99" s="177" t="s">
        <v>329</v>
      </c>
      <c r="C99" s="72" t="s">
        <v>460</v>
      </c>
      <c r="D99" s="182">
        <v>11833533.41</v>
      </c>
      <c r="E99" s="178">
        <v>11833533.41</v>
      </c>
      <c r="F99" s="178">
        <v>0</v>
      </c>
    </row>
    <row r="100" spans="1:6" ht="29.25" customHeight="1">
      <c r="A100" s="15"/>
      <c r="B100" s="177" t="s">
        <v>328</v>
      </c>
      <c r="C100" s="197" t="s">
        <v>176</v>
      </c>
      <c r="D100" s="182">
        <f aca="true" t="shared" si="17" ref="D100:F101">D101</f>
        <v>34106</v>
      </c>
      <c r="E100" s="182">
        <f t="shared" si="17"/>
        <v>34160</v>
      </c>
      <c r="F100" s="182">
        <f t="shared" si="17"/>
        <v>0</v>
      </c>
    </row>
    <row r="101" spans="1:6" ht="36.75" customHeight="1">
      <c r="A101" s="15"/>
      <c r="B101" s="177" t="s">
        <v>327</v>
      </c>
      <c r="C101" s="198" t="s">
        <v>177</v>
      </c>
      <c r="D101" s="182">
        <f t="shared" si="17"/>
        <v>34106</v>
      </c>
      <c r="E101" s="182">
        <f t="shared" si="17"/>
        <v>34160</v>
      </c>
      <c r="F101" s="182">
        <f t="shared" si="17"/>
        <v>0</v>
      </c>
    </row>
    <row r="102" spans="1:6" ht="40.5" customHeight="1">
      <c r="A102" s="15"/>
      <c r="B102" s="177" t="s">
        <v>326</v>
      </c>
      <c r="C102" s="198" t="s">
        <v>177</v>
      </c>
      <c r="D102" s="182">
        <v>34106</v>
      </c>
      <c r="E102" s="178">
        <v>34160</v>
      </c>
      <c r="F102" s="178">
        <v>0</v>
      </c>
    </row>
    <row r="103" spans="1:6" ht="39.75" customHeight="1" hidden="1">
      <c r="A103" s="15"/>
      <c r="B103" s="183" t="s">
        <v>394</v>
      </c>
      <c r="C103" s="184" t="s">
        <v>31</v>
      </c>
      <c r="D103" s="193"/>
      <c r="E103" s="193"/>
      <c r="F103" s="193"/>
    </row>
    <row r="104" spans="1:6" ht="145.5" customHeight="1" hidden="1">
      <c r="A104" s="15"/>
      <c r="B104" s="175" t="s">
        <v>287</v>
      </c>
      <c r="C104" s="68" t="s">
        <v>89</v>
      </c>
      <c r="D104" s="193"/>
      <c r="E104" s="193"/>
      <c r="F104" s="193"/>
    </row>
    <row r="105" spans="1:6" ht="151.5" customHeight="1" hidden="1">
      <c r="A105" s="15"/>
      <c r="B105" s="177" t="s">
        <v>286</v>
      </c>
      <c r="C105" s="72" t="s">
        <v>90</v>
      </c>
      <c r="D105" s="196"/>
      <c r="E105" s="196"/>
      <c r="F105" s="196"/>
    </row>
    <row r="106" spans="1:6" ht="35.25" customHeight="1" hidden="1">
      <c r="A106" s="15"/>
      <c r="B106" s="181"/>
      <c r="C106" s="199" t="s">
        <v>109</v>
      </c>
      <c r="D106" s="200"/>
      <c r="E106" s="200"/>
      <c r="F106" s="200"/>
    </row>
    <row r="107" spans="1:6" ht="199.5" customHeight="1" hidden="1">
      <c r="A107" s="15"/>
      <c r="B107" s="175" t="s">
        <v>284</v>
      </c>
      <c r="C107" s="201" t="s">
        <v>144</v>
      </c>
      <c r="D107" s="202"/>
      <c r="E107" s="202"/>
      <c r="F107" s="193"/>
    </row>
    <row r="108" spans="1:6" ht="196.5" customHeight="1" hidden="1">
      <c r="A108" s="15"/>
      <c r="B108" s="181" t="s">
        <v>395</v>
      </c>
      <c r="C108" s="93" t="s">
        <v>91</v>
      </c>
      <c r="D108" s="202"/>
      <c r="E108" s="202"/>
      <c r="F108" s="196"/>
    </row>
    <row r="109" spans="1:6" ht="90" customHeight="1" hidden="1">
      <c r="A109" s="15"/>
      <c r="B109" s="183" t="s">
        <v>396</v>
      </c>
      <c r="C109" s="184" t="s">
        <v>145</v>
      </c>
      <c r="D109" s="185"/>
      <c r="E109" s="203"/>
      <c r="F109" s="203"/>
    </row>
    <row r="110" spans="1:6" ht="99.75" customHeight="1" hidden="1">
      <c r="A110" s="15"/>
      <c r="B110" s="181" t="s">
        <v>285</v>
      </c>
      <c r="C110" s="93" t="s">
        <v>288</v>
      </c>
      <c r="D110" s="202"/>
      <c r="E110" s="203"/>
      <c r="F110" s="203"/>
    </row>
    <row r="111" spans="1:6" ht="21.75" customHeight="1">
      <c r="A111" s="15"/>
      <c r="B111" s="184"/>
      <c r="C111" s="184" t="s">
        <v>472</v>
      </c>
      <c r="D111" s="185">
        <f>D7+D90</f>
        <v>88905940.41</v>
      </c>
      <c r="E111" s="185">
        <f>E7+E90</f>
        <v>90458763.41</v>
      </c>
      <c r="F111" s="185">
        <f>F7+F90</f>
        <v>81912341</v>
      </c>
    </row>
    <row r="112" spans="1:6" ht="15.75">
      <c r="A112" s="17"/>
      <c r="B112" s="18"/>
      <c r="C112" s="66"/>
      <c r="D112" s="6"/>
      <c r="E112" s="6"/>
      <c r="F112" s="6"/>
    </row>
    <row r="113" spans="1:6" ht="15.75">
      <c r="A113" s="17"/>
      <c r="B113" s="7"/>
      <c r="C113" s="66"/>
      <c r="D113" s="6"/>
      <c r="E113" s="6"/>
      <c r="F113" s="6"/>
    </row>
  </sheetData>
  <sheetProtection/>
  <mergeCells count="9">
    <mergeCell ref="D1:F1"/>
    <mergeCell ref="B2:F2"/>
    <mergeCell ref="D3:F3"/>
    <mergeCell ref="B4:B6"/>
    <mergeCell ref="C4:C6"/>
    <mergeCell ref="D4:F4"/>
    <mergeCell ref="D5:D6"/>
    <mergeCell ref="E5:E6"/>
    <mergeCell ref="F5:F6"/>
  </mergeCells>
  <hyperlinks>
    <hyperlink ref="C27" r:id="rId1" display="https://internet.garant.ru/#/document/5759555/entry/0"/>
    <hyperlink ref="C30" r:id="rId2" display="https://internet.garant.ru/#/document/5759555/entry/0"/>
    <hyperlink ref="C33" r:id="rId3" display="https://internet.garant.ru/#/document/5759555/entry/0"/>
    <hyperlink ref="C36" r:id="rId4" display="https://internet.garant.ru/#/document/5759555/entry/0"/>
    <hyperlink ref="C26" r:id="rId5" display="https://internet.garant.ru/#/document/5759555/entry/0"/>
    <hyperlink ref="C29" r:id="rId6" display="https://internet.garant.ru/#/document/5759555/entry/0"/>
    <hyperlink ref="C32" r:id="rId7" display="https://internet.garant.ru/#/document/5759555/entry/0"/>
    <hyperlink ref="C35" r:id="rId8" display="https://internet.garant.ru/#/document/5759555/entry/0"/>
  </hyperlinks>
  <printOptions/>
  <pageMargins left="0.7086614173228347" right="0.7086614173228347" top="0" bottom="0" header="0.31496062992125984" footer="0.31496062992125984"/>
  <pageSetup horizontalDpi="600" verticalDpi="600" orientation="portrait" paperSize="9"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7">
      <selection activeCell="B22" sqref="B22:G22"/>
    </sheetView>
  </sheetViews>
  <sheetFormatPr defaultColWidth="8.88671875" defaultRowHeight="12.75"/>
  <cols>
    <col min="1" max="1" width="18.10546875" style="26" customWidth="1"/>
    <col min="2" max="2" width="2.6640625" style="26" customWidth="1"/>
    <col min="3" max="3" width="3.3359375" style="26" customWidth="1"/>
    <col min="4" max="6" width="4.4453125" style="26" customWidth="1"/>
    <col min="7" max="7" width="7.10546875" style="26" customWidth="1"/>
    <col min="8" max="8" width="12.4453125" style="27" customWidth="1"/>
    <col min="9" max="9" width="13.88671875" style="8" customWidth="1"/>
    <col min="10" max="10" width="14.77734375" style="8" customWidth="1"/>
    <col min="11" max="16384" width="8.88671875" style="8" customWidth="1"/>
  </cols>
  <sheetData>
    <row r="1" spans="1:12" ht="102" customHeight="1">
      <c r="A1" s="10"/>
      <c r="B1" s="10"/>
      <c r="C1" s="36"/>
      <c r="D1" s="36"/>
      <c r="E1" s="316" t="s">
        <v>476</v>
      </c>
      <c r="F1" s="316"/>
      <c r="G1" s="316"/>
      <c r="H1" s="316"/>
      <c r="I1" s="316"/>
      <c r="J1" s="316"/>
      <c r="K1" s="35"/>
      <c r="L1" s="35"/>
    </row>
    <row r="2" spans="1:10" ht="54.75" customHeight="1">
      <c r="A2" s="301" t="s">
        <v>401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3.5" customHeight="1">
      <c r="A3" s="9"/>
      <c r="B3" s="9"/>
      <c r="C3" s="9"/>
      <c r="D3" s="9"/>
      <c r="E3" s="9"/>
      <c r="F3" s="9"/>
      <c r="G3" s="9"/>
      <c r="H3" s="10"/>
      <c r="J3" s="22"/>
    </row>
    <row r="4" spans="1:10" ht="13.5" customHeight="1">
      <c r="A4" s="326" t="s">
        <v>198</v>
      </c>
      <c r="B4" s="312" t="s">
        <v>197</v>
      </c>
      <c r="C4" s="325"/>
      <c r="D4" s="325"/>
      <c r="E4" s="325"/>
      <c r="F4" s="325"/>
      <c r="G4" s="325"/>
      <c r="H4" s="323" t="s">
        <v>196</v>
      </c>
      <c r="I4" s="324"/>
      <c r="J4" s="324"/>
    </row>
    <row r="5" spans="1:10" ht="52.5" customHeight="1">
      <c r="A5" s="327"/>
      <c r="B5" s="325"/>
      <c r="C5" s="325"/>
      <c r="D5" s="325"/>
      <c r="E5" s="325"/>
      <c r="F5" s="325"/>
      <c r="G5" s="325"/>
      <c r="H5" s="204" t="s">
        <v>150</v>
      </c>
      <c r="I5" s="204" t="s">
        <v>152</v>
      </c>
      <c r="J5" s="204" t="s">
        <v>167</v>
      </c>
    </row>
    <row r="6" spans="1:10" ht="39.75" customHeight="1">
      <c r="A6" s="214" t="s">
        <v>25</v>
      </c>
      <c r="B6" s="317" t="s">
        <v>58</v>
      </c>
      <c r="C6" s="318"/>
      <c r="D6" s="318"/>
      <c r="E6" s="318"/>
      <c r="F6" s="318"/>
      <c r="G6" s="318"/>
      <c r="H6" s="207">
        <f>H19+H7</f>
        <v>3172036.62</v>
      </c>
      <c r="I6" s="207">
        <v>0</v>
      </c>
      <c r="J6" s="207">
        <v>0</v>
      </c>
    </row>
    <row r="7" spans="1:10" ht="33.75" customHeight="1">
      <c r="A7" s="214" t="s">
        <v>291</v>
      </c>
      <c r="B7" s="317" t="s">
        <v>67</v>
      </c>
      <c r="C7" s="318"/>
      <c r="D7" s="318"/>
      <c r="E7" s="318"/>
      <c r="F7" s="318"/>
      <c r="G7" s="318"/>
      <c r="H7" s="208">
        <f>H8</f>
        <v>3172036.62</v>
      </c>
      <c r="I7" s="208">
        <v>0</v>
      </c>
      <c r="J7" s="208">
        <v>0</v>
      </c>
    </row>
    <row r="8" spans="1:12" s="23" customFormat="1" ht="40.5" customHeight="1">
      <c r="A8" s="215" t="s">
        <v>293</v>
      </c>
      <c r="B8" s="312" t="s">
        <v>306</v>
      </c>
      <c r="C8" s="313"/>
      <c r="D8" s="313"/>
      <c r="E8" s="313"/>
      <c r="F8" s="313"/>
      <c r="G8" s="313"/>
      <c r="H8" s="209">
        <f>H9</f>
        <v>3172036.62</v>
      </c>
      <c r="I8" s="209">
        <v>0</v>
      </c>
      <c r="J8" s="209">
        <v>0</v>
      </c>
      <c r="L8" s="24"/>
    </row>
    <row r="9" spans="1:10" ht="42" customHeight="1">
      <c r="A9" s="215" t="s">
        <v>292</v>
      </c>
      <c r="B9" s="312" t="s">
        <v>307</v>
      </c>
      <c r="C9" s="313"/>
      <c r="D9" s="313"/>
      <c r="E9" s="313"/>
      <c r="F9" s="313"/>
      <c r="G9" s="313"/>
      <c r="H9" s="209">
        <f>H10</f>
        <v>3172036.62</v>
      </c>
      <c r="I9" s="210">
        <v>0</v>
      </c>
      <c r="J9" s="210">
        <v>0</v>
      </c>
    </row>
    <row r="10" spans="1:10" ht="39" customHeight="1">
      <c r="A10" s="215" t="s">
        <v>397</v>
      </c>
      <c r="B10" s="312" t="s">
        <v>307</v>
      </c>
      <c r="C10" s="313"/>
      <c r="D10" s="313"/>
      <c r="E10" s="313"/>
      <c r="F10" s="313"/>
      <c r="G10" s="313"/>
      <c r="H10" s="209">
        <v>3172036.62</v>
      </c>
      <c r="I10" s="210">
        <v>0</v>
      </c>
      <c r="J10" s="210">
        <v>0</v>
      </c>
    </row>
    <row r="11" spans="1:10" ht="37.5" customHeight="1">
      <c r="A11" s="215" t="s">
        <v>294</v>
      </c>
      <c r="B11" s="292" t="s">
        <v>95</v>
      </c>
      <c r="C11" s="321"/>
      <c r="D11" s="321"/>
      <c r="E11" s="321"/>
      <c r="F11" s="321"/>
      <c r="G11" s="322"/>
      <c r="H11" s="209">
        <v>0</v>
      </c>
      <c r="I11" s="210">
        <v>0</v>
      </c>
      <c r="J11" s="210">
        <v>0</v>
      </c>
    </row>
    <row r="12" spans="1:10" ht="41.25" customHeight="1">
      <c r="A12" s="215" t="s">
        <v>295</v>
      </c>
      <c r="B12" s="312" t="s">
        <v>308</v>
      </c>
      <c r="C12" s="313"/>
      <c r="D12" s="313"/>
      <c r="E12" s="313"/>
      <c r="F12" s="313"/>
      <c r="G12" s="313"/>
      <c r="H12" s="209">
        <v>0</v>
      </c>
      <c r="I12" s="210">
        <v>0</v>
      </c>
      <c r="J12" s="210">
        <v>0</v>
      </c>
    </row>
    <row r="13" spans="1:10" ht="42" customHeight="1">
      <c r="A13" s="215" t="s">
        <v>398</v>
      </c>
      <c r="B13" s="312" t="s">
        <v>308</v>
      </c>
      <c r="C13" s="313"/>
      <c r="D13" s="313"/>
      <c r="E13" s="313"/>
      <c r="F13" s="313"/>
      <c r="G13" s="313"/>
      <c r="H13" s="209">
        <v>0</v>
      </c>
      <c r="I13" s="210">
        <v>0</v>
      </c>
      <c r="J13" s="210">
        <v>0</v>
      </c>
    </row>
    <row r="14" spans="1:10" ht="56.25" customHeight="1" hidden="1">
      <c r="A14" s="214" t="s">
        <v>296</v>
      </c>
      <c r="B14" s="295" t="s">
        <v>189</v>
      </c>
      <c r="C14" s="319"/>
      <c r="D14" s="319"/>
      <c r="E14" s="319"/>
      <c r="F14" s="319"/>
      <c r="G14" s="320"/>
      <c r="H14" s="211">
        <v>0</v>
      </c>
      <c r="I14" s="212">
        <v>0</v>
      </c>
      <c r="J14" s="212">
        <v>0</v>
      </c>
    </row>
    <row r="15" spans="1:10" ht="79.5" customHeight="1" hidden="1">
      <c r="A15" s="215" t="s">
        <v>309</v>
      </c>
      <c r="B15" s="292" t="s">
        <v>310</v>
      </c>
      <c r="C15" s="314"/>
      <c r="D15" s="314"/>
      <c r="E15" s="314"/>
      <c r="F15" s="314"/>
      <c r="G15" s="315"/>
      <c r="H15" s="209">
        <v>0</v>
      </c>
      <c r="I15" s="210">
        <v>0</v>
      </c>
      <c r="J15" s="210">
        <v>0</v>
      </c>
    </row>
    <row r="16" spans="1:10" ht="84.75" customHeight="1" hidden="1">
      <c r="A16" s="215" t="s">
        <v>297</v>
      </c>
      <c r="B16" s="292" t="s">
        <v>311</v>
      </c>
      <c r="C16" s="293"/>
      <c r="D16" s="293"/>
      <c r="E16" s="293"/>
      <c r="F16" s="293"/>
      <c r="G16" s="294"/>
      <c r="H16" s="209">
        <v>0</v>
      </c>
      <c r="I16" s="210">
        <v>0</v>
      </c>
      <c r="J16" s="210">
        <v>0</v>
      </c>
    </row>
    <row r="17" spans="1:10" s="25" customFormat="1" ht="93" customHeight="1" hidden="1">
      <c r="A17" s="215" t="s">
        <v>312</v>
      </c>
      <c r="B17" s="299" t="s">
        <v>191</v>
      </c>
      <c r="C17" s="314"/>
      <c r="D17" s="314"/>
      <c r="E17" s="314"/>
      <c r="F17" s="314"/>
      <c r="G17" s="315"/>
      <c r="H17" s="209">
        <v>0</v>
      </c>
      <c r="I17" s="209">
        <v>0</v>
      </c>
      <c r="J17" s="209">
        <v>0</v>
      </c>
    </row>
    <row r="18" spans="1:10" ht="96" customHeight="1" hidden="1">
      <c r="A18" s="215" t="s">
        <v>298</v>
      </c>
      <c r="B18" s="299" t="s">
        <v>190</v>
      </c>
      <c r="C18" s="303"/>
      <c r="D18" s="303"/>
      <c r="E18" s="303"/>
      <c r="F18" s="303"/>
      <c r="G18" s="304"/>
      <c r="H18" s="209">
        <v>0</v>
      </c>
      <c r="I18" s="210">
        <v>0</v>
      </c>
      <c r="J18" s="209">
        <v>0</v>
      </c>
    </row>
    <row r="19" spans="1:10" ht="25.5" customHeight="1">
      <c r="A19" s="214" t="s">
        <v>299</v>
      </c>
      <c r="B19" s="317" t="s">
        <v>477</v>
      </c>
      <c r="C19" s="318"/>
      <c r="D19" s="318"/>
      <c r="E19" s="318"/>
      <c r="F19" s="318"/>
      <c r="G19" s="318"/>
      <c r="H19" s="207">
        <f>H20+H24</f>
        <v>0</v>
      </c>
      <c r="I19" s="207">
        <f>I20+I24</f>
        <v>0</v>
      </c>
      <c r="J19" s="207">
        <f>J20+J24</f>
        <v>0</v>
      </c>
    </row>
    <row r="20" spans="1:12" ht="28.5" customHeight="1">
      <c r="A20" s="215" t="s">
        <v>300</v>
      </c>
      <c r="B20" s="312" t="s">
        <v>19</v>
      </c>
      <c r="C20" s="312"/>
      <c r="D20" s="312"/>
      <c r="E20" s="312"/>
      <c r="F20" s="312"/>
      <c r="G20" s="312"/>
      <c r="H20" s="213">
        <f>H21</f>
        <v>-92077977.03</v>
      </c>
      <c r="I20" s="213">
        <v>-90242283.41</v>
      </c>
      <c r="J20" s="213">
        <v>-81648661</v>
      </c>
      <c r="L20" s="21"/>
    </row>
    <row r="21" spans="1:12" ht="29.25" customHeight="1">
      <c r="A21" s="215" t="s">
        <v>305</v>
      </c>
      <c r="B21" s="292" t="s">
        <v>23</v>
      </c>
      <c r="C21" s="293"/>
      <c r="D21" s="293"/>
      <c r="E21" s="293"/>
      <c r="F21" s="293"/>
      <c r="G21" s="294"/>
      <c r="H21" s="213">
        <f>H22</f>
        <v>-92077977.03</v>
      </c>
      <c r="I21" s="213">
        <v>-90242283.41</v>
      </c>
      <c r="J21" s="213">
        <v>-81648661</v>
      </c>
      <c r="L21" s="21"/>
    </row>
    <row r="22" spans="1:12" ht="28.5" customHeight="1">
      <c r="A22" s="215" t="s">
        <v>303</v>
      </c>
      <c r="B22" s="292" t="s">
        <v>93</v>
      </c>
      <c r="C22" s="293"/>
      <c r="D22" s="293"/>
      <c r="E22" s="293"/>
      <c r="F22" s="293"/>
      <c r="G22" s="294"/>
      <c r="H22" s="213">
        <f>H23</f>
        <v>-92077977.03</v>
      </c>
      <c r="I22" s="213">
        <v>-90242283.41</v>
      </c>
      <c r="J22" s="213">
        <v>-81648661</v>
      </c>
      <c r="L22" s="21"/>
    </row>
    <row r="23" spans="1:10" ht="29.25" customHeight="1">
      <c r="A23" s="215" t="s">
        <v>399</v>
      </c>
      <c r="B23" s="292" t="s">
        <v>93</v>
      </c>
      <c r="C23" s="293"/>
      <c r="D23" s="293"/>
      <c r="E23" s="293"/>
      <c r="F23" s="293"/>
      <c r="G23" s="294"/>
      <c r="H23" s="213">
        <v>-92077977.03</v>
      </c>
      <c r="I23" s="213">
        <v>-90242283.41</v>
      </c>
      <c r="J23" s="213">
        <v>-81648661</v>
      </c>
    </row>
    <row r="24" spans="1:10" ht="30.75" customHeight="1">
      <c r="A24" s="215" t="s">
        <v>304</v>
      </c>
      <c r="B24" s="312" t="s">
        <v>92</v>
      </c>
      <c r="C24" s="313"/>
      <c r="D24" s="313"/>
      <c r="E24" s="313"/>
      <c r="F24" s="313"/>
      <c r="G24" s="313"/>
      <c r="H24" s="213">
        <v>92077977.03</v>
      </c>
      <c r="I24" s="213">
        <v>90242283.41</v>
      </c>
      <c r="J24" s="213">
        <v>81648661</v>
      </c>
    </row>
    <row r="25" spans="1:10" ht="35.25" customHeight="1">
      <c r="A25" s="215" t="s">
        <v>302</v>
      </c>
      <c r="B25" s="312" t="s">
        <v>96</v>
      </c>
      <c r="C25" s="312"/>
      <c r="D25" s="312"/>
      <c r="E25" s="312"/>
      <c r="F25" s="312"/>
      <c r="G25" s="312"/>
      <c r="H25" s="213">
        <v>92077977.03</v>
      </c>
      <c r="I25" s="213">
        <v>90242283.41</v>
      </c>
      <c r="J25" s="213">
        <v>81648661</v>
      </c>
    </row>
    <row r="26" spans="1:10" ht="27" customHeight="1">
      <c r="A26" s="215" t="s">
        <v>301</v>
      </c>
      <c r="B26" s="312" t="s">
        <v>94</v>
      </c>
      <c r="C26" s="313"/>
      <c r="D26" s="313"/>
      <c r="E26" s="313"/>
      <c r="F26" s="313"/>
      <c r="G26" s="313"/>
      <c r="H26" s="213">
        <v>92077977.03</v>
      </c>
      <c r="I26" s="213">
        <v>90242283.41</v>
      </c>
      <c r="J26" s="213">
        <v>81648661</v>
      </c>
    </row>
    <row r="27" spans="1:10" ht="28.5" customHeight="1">
      <c r="A27" s="215" t="s">
        <v>400</v>
      </c>
      <c r="B27" s="312" t="s">
        <v>94</v>
      </c>
      <c r="C27" s="313"/>
      <c r="D27" s="313"/>
      <c r="E27" s="313"/>
      <c r="F27" s="313"/>
      <c r="G27" s="313"/>
      <c r="H27" s="213">
        <v>92077977.03</v>
      </c>
      <c r="I27" s="213">
        <v>90242283.41</v>
      </c>
      <c r="J27" s="213">
        <v>81648661</v>
      </c>
    </row>
    <row r="28" spans="8:10" ht="15">
      <c r="H28" s="28"/>
      <c r="I28" s="29"/>
      <c r="J28" s="29"/>
    </row>
    <row r="29" ht="15">
      <c r="H29" s="26"/>
    </row>
    <row r="30" ht="15">
      <c r="H30" s="26"/>
    </row>
    <row r="31" spans="8:12" ht="15">
      <c r="H31" s="26"/>
      <c r="L31" s="205"/>
    </row>
    <row r="32" ht="15">
      <c r="H32" s="26"/>
    </row>
    <row r="33" ht="15">
      <c r="H33" s="26"/>
    </row>
    <row r="34" ht="15">
      <c r="H34" s="26"/>
    </row>
    <row r="35" ht="15">
      <c r="H35" s="26"/>
    </row>
    <row r="36" ht="15">
      <c r="H36" s="26"/>
    </row>
    <row r="37" ht="15">
      <c r="H37" s="26"/>
    </row>
    <row r="38" ht="15">
      <c r="H38" s="26"/>
    </row>
    <row r="39" ht="15">
      <c r="H39" s="26"/>
    </row>
    <row r="40" ht="15">
      <c r="H40" s="26"/>
    </row>
    <row r="41" ht="15">
      <c r="H41" s="26"/>
    </row>
    <row r="42" ht="15">
      <c r="H42" s="26"/>
    </row>
    <row r="43" ht="15">
      <c r="H43" s="26"/>
    </row>
    <row r="44" ht="15">
      <c r="H44" s="26"/>
    </row>
    <row r="45" ht="15">
      <c r="H45" s="26"/>
    </row>
    <row r="46" ht="15">
      <c r="H46" s="26"/>
    </row>
    <row r="47" ht="15">
      <c r="H47" s="26"/>
    </row>
    <row r="48" ht="15">
      <c r="H48" s="26"/>
    </row>
    <row r="49" ht="15">
      <c r="H49" s="26"/>
    </row>
    <row r="50" ht="15">
      <c r="H50" s="26"/>
    </row>
    <row r="51" ht="15">
      <c r="H51" s="26"/>
    </row>
    <row r="52" ht="15">
      <c r="H52" s="26"/>
    </row>
    <row r="53" ht="15">
      <c r="H53" s="26"/>
    </row>
    <row r="54" ht="15">
      <c r="H54" s="26"/>
    </row>
    <row r="55" ht="15">
      <c r="H55" s="26"/>
    </row>
    <row r="56" ht="15">
      <c r="H56" s="26"/>
    </row>
    <row r="57" ht="15">
      <c r="H57" s="26"/>
    </row>
    <row r="58" ht="15">
      <c r="H58" s="26"/>
    </row>
    <row r="59" ht="15">
      <c r="H59" s="26"/>
    </row>
    <row r="60" ht="15">
      <c r="H60" s="26"/>
    </row>
    <row r="61" ht="15">
      <c r="H61" s="26"/>
    </row>
    <row r="62" ht="15">
      <c r="H62" s="26"/>
    </row>
    <row r="63" ht="15">
      <c r="H63" s="26"/>
    </row>
    <row r="64" ht="15">
      <c r="H64" s="26"/>
    </row>
    <row r="65" ht="15">
      <c r="H65" s="26"/>
    </row>
    <row r="66" ht="15">
      <c r="H66" s="26"/>
    </row>
    <row r="67" ht="15">
      <c r="H67" s="26"/>
    </row>
    <row r="68" ht="15">
      <c r="H68" s="26"/>
    </row>
    <row r="69" ht="15">
      <c r="H69" s="26"/>
    </row>
    <row r="70" ht="15">
      <c r="H70" s="26"/>
    </row>
    <row r="71" ht="15">
      <c r="H71" s="26"/>
    </row>
  </sheetData>
  <sheetProtection/>
  <mergeCells count="27">
    <mergeCell ref="A4:A5"/>
    <mergeCell ref="B19:G19"/>
    <mergeCell ref="B18:G18"/>
    <mergeCell ref="B13:G13"/>
    <mergeCell ref="B16:G16"/>
    <mergeCell ref="B15:G15"/>
    <mergeCell ref="B10:G10"/>
    <mergeCell ref="B12:G12"/>
    <mergeCell ref="E1:J1"/>
    <mergeCell ref="A2:J2"/>
    <mergeCell ref="B6:G6"/>
    <mergeCell ref="B7:G7"/>
    <mergeCell ref="B14:G14"/>
    <mergeCell ref="B8:G8"/>
    <mergeCell ref="B11:G11"/>
    <mergeCell ref="B9:G9"/>
    <mergeCell ref="H4:J4"/>
    <mergeCell ref="B4:G5"/>
    <mergeCell ref="B27:G27"/>
    <mergeCell ref="B20:G20"/>
    <mergeCell ref="B23:G23"/>
    <mergeCell ref="B25:G25"/>
    <mergeCell ref="B17:G17"/>
    <mergeCell ref="B24:G24"/>
    <mergeCell ref="B21:G21"/>
    <mergeCell ref="B22:G22"/>
    <mergeCell ref="B26:G26"/>
  </mergeCells>
  <printOptions/>
  <pageMargins left="1.1023622047244095" right="0.9055118110236221" top="0.7874015748031497" bottom="0.7874015748031497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58">
      <selection activeCell="A5" sqref="A5"/>
    </sheetView>
  </sheetViews>
  <sheetFormatPr defaultColWidth="8.88671875" defaultRowHeight="12.75"/>
  <cols>
    <col min="1" max="1" width="53.3359375" style="32" customWidth="1"/>
    <col min="2" max="2" width="10.88671875" style="32" customWidth="1"/>
    <col min="3" max="3" width="4.6640625" style="32" customWidth="1"/>
    <col min="4" max="4" width="10.99609375" style="31" customWidth="1"/>
    <col min="5" max="5" width="11.4453125" style="30" bestFit="1" customWidth="1"/>
    <col min="6" max="16384" width="8.88671875" style="30" customWidth="1"/>
  </cols>
  <sheetData>
    <row r="1" spans="2:4" ht="104.25" customHeight="1">
      <c r="B1" s="328" t="s">
        <v>402</v>
      </c>
      <c r="C1" s="328"/>
      <c r="D1" s="328"/>
    </row>
    <row r="2" spans="1:4" ht="87.75" customHeight="1">
      <c r="A2" s="329" t="s">
        <v>403</v>
      </c>
      <c r="B2" s="329"/>
      <c r="C2" s="329"/>
      <c r="D2" s="329"/>
    </row>
    <row r="3" spans="1:4" ht="13.5" customHeight="1">
      <c r="A3" s="331" t="s">
        <v>15</v>
      </c>
      <c r="B3" s="333" t="s">
        <v>34</v>
      </c>
      <c r="C3" s="335" t="s">
        <v>35</v>
      </c>
      <c r="D3" s="330" t="s">
        <v>465</v>
      </c>
    </row>
    <row r="4" spans="1:4" ht="26.25" customHeight="1">
      <c r="A4" s="332"/>
      <c r="B4" s="334"/>
      <c r="C4" s="336"/>
      <c r="D4" s="330"/>
    </row>
    <row r="5" spans="1:4" ht="26.25" customHeight="1">
      <c r="A5" s="85" t="s">
        <v>434</v>
      </c>
      <c r="B5" s="151"/>
      <c r="C5" s="152"/>
      <c r="D5" s="153">
        <f>D6+D10+D17+D23+D28+D38+D52</f>
        <v>70634625.81</v>
      </c>
    </row>
    <row r="6" spans="1:4" ht="39" customHeight="1">
      <c r="A6" s="68" t="s">
        <v>436</v>
      </c>
      <c r="B6" s="107" t="s">
        <v>199</v>
      </c>
      <c r="C6" s="154"/>
      <c r="D6" s="155">
        <v>875000</v>
      </c>
    </row>
    <row r="7" spans="1:4" s="41" customFormat="1" ht="21" customHeight="1">
      <c r="A7" s="68" t="s">
        <v>159</v>
      </c>
      <c r="B7" s="107" t="s">
        <v>261</v>
      </c>
      <c r="C7" s="154"/>
      <c r="D7" s="155">
        <f>D8</f>
        <v>875000</v>
      </c>
    </row>
    <row r="8" spans="1:4" s="41" customFormat="1" ht="19.5" customHeight="1">
      <c r="A8" s="68" t="s">
        <v>160</v>
      </c>
      <c r="B8" s="108" t="s">
        <v>404</v>
      </c>
      <c r="C8" s="154"/>
      <c r="D8" s="155">
        <f>D9</f>
        <v>875000</v>
      </c>
    </row>
    <row r="9" spans="1:7" ht="51.75" customHeight="1">
      <c r="A9" s="86" t="s">
        <v>406</v>
      </c>
      <c r="B9" s="109" t="s">
        <v>226</v>
      </c>
      <c r="C9" s="154">
        <v>200</v>
      </c>
      <c r="D9" s="156">
        <v>875000</v>
      </c>
      <c r="G9" s="73"/>
    </row>
    <row r="10" spans="1:4" ht="46.5" customHeight="1">
      <c r="A10" s="69" t="s">
        <v>437</v>
      </c>
      <c r="B10" s="107" t="s">
        <v>97</v>
      </c>
      <c r="C10" s="154"/>
      <c r="D10" s="155">
        <f>D11</f>
        <v>526331</v>
      </c>
    </row>
    <row r="11" spans="1:4" ht="15.75" customHeight="1">
      <c r="A11" s="68" t="s">
        <v>159</v>
      </c>
      <c r="B11" s="108" t="s">
        <v>439</v>
      </c>
      <c r="C11" s="154"/>
      <c r="D11" s="155">
        <f>D12</f>
        <v>526331</v>
      </c>
    </row>
    <row r="12" spans="1:4" ht="15.75" customHeight="1">
      <c r="A12" s="68" t="s">
        <v>200</v>
      </c>
      <c r="B12" s="108" t="s">
        <v>224</v>
      </c>
      <c r="C12" s="154"/>
      <c r="D12" s="156">
        <f>D13+D14+D15+D16</f>
        <v>526331</v>
      </c>
    </row>
    <row r="13" spans="1:4" ht="32.25" customHeight="1">
      <c r="A13" s="72" t="s">
        <v>407</v>
      </c>
      <c r="B13" s="109" t="s">
        <v>257</v>
      </c>
      <c r="C13" s="154">
        <v>200</v>
      </c>
      <c r="D13" s="156">
        <v>99500</v>
      </c>
    </row>
    <row r="14" spans="1:4" ht="27.75" customHeight="1">
      <c r="A14" s="72" t="s">
        <v>408</v>
      </c>
      <c r="B14" s="109" t="s">
        <v>258</v>
      </c>
      <c r="C14" s="154">
        <v>200</v>
      </c>
      <c r="D14" s="156">
        <v>20000</v>
      </c>
    </row>
    <row r="15" spans="1:4" ht="41.25" customHeight="1">
      <c r="A15" s="72" t="s">
        <v>409</v>
      </c>
      <c r="B15" s="109" t="s">
        <v>259</v>
      </c>
      <c r="C15" s="154">
        <v>200</v>
      </c>
      <c r="D15" s="156">
        <v>8000</v>
      </c>
    </row>
    <row r="16" spans="1:4" ht="31.5" customHeight="1">
      <c r="A16" s="72" t="s">
        <v>435</v>
      </c>
      <c r="B16" s="109" t="s">
        <v>260</v>
      </c>
      <c r="C16" s="154">
        <v>500</v>
      </c>
      <c r="D16" s="156">
        <v>398831</v>
      </c>
    </row>
    <row r="17" spans="1:4" ht="26.25" customHeight="1">
      <c r="A17" s="69" t="s">
        <v>438</v>
      </c>
      <c r="B17" s="110" t="s">
        <v>98</v>
      </c>
      <c r="C17" s="154"/>
      <c r="D17" s="155">
        <v>295756</v>
      </c>
    </row>
    <row r="18" spans="1:4" ht="21.75" customHeight="1">
      <c r="A18" s="68" t="s">
        <v>159</v>
      </c>
      <c r="B18" s="111" t="s">
        <v>440</v>
      </c>
      <c r="C18" s="154"/>
      <c r="D18" s="155">
        <f>D20+D22</f>
        <v>295756</v>
      </c>
    </row>
    <row r="19" spans="1:4" ht="21.75" customHeight="1">
      <c r="A19" s="68" t="s">
        <v>252</v>
      </c>
      <c r="B19" s="111" t="s">
        <v>253</v>
      </c>
      <c r="C19" s="154"/>
      <c r="D19" s="155">
        <v>188428</v>
      </c>
    </row>
    <row r="20" spans="1:4" ht="28.5" customHeight="1">
      <c r="A20" s="72" t="s">
        <v>415</v>
      </c>
      <c r="B20" s="112" t="s">
        <v>247</v>
      </c>
      <c r="C20" s="154">
        <v>500</v>
      </c>
      <c r="D20" s="156">
        <v>188428</v>
      </c>
    </row>
    <row r="21" spans="1:4" ht="28.5" customHeight="1">
      <c r="A21" s="68" t="s">
        <v>250</v>
      </c>
      <c r="B21" s="107" t="s">
        <v>251</v>
      </c>
      <c r="C21" s="157"/>
      <c r="D21" s="155">
        <f>D22</f>
        <v>107328</v>
      </c>
    </row>
    <row r="22" spans="1:4" ht="27.75" customHeight="1">
      <c r="A22" s="72" t="s">
        <v>416</v>
      </c>
      <c r="B22" s="112" t="s">
        <v>248</v>
      </c>
      <c r="C22" s="154">
        <v>500</v>
      </c>
      <c r="D22" s="156">
        <v>107328</v>
      </c>
    </row>
    <row r="23" spans="1:4" ht="28.5" customHeight="1">
      <c r="A23" s="87" t="s">
        <v>441</v>
      </c>
      <c r="B23" s="107" t="s">
        <v>99</v>
      </c>
      <c r="C23" s="154"/>
      <c r="D23" s="119">
        <f>D24</f>
        <v>26397016.47</v>
      </c>
    </row>
    <row r="24" spans="1:4" ht="18" customHeight="1">
      <c r="A24" s="68" t="s">
        <v>159</v>
      </c>
      <c r="B24" s="108" t="s">
        <v>442</v>
      </c>
      <c r="C24" s="154"/>
      <c r="D24" s="155">
        <f>D25</f>
        <v>26397016.47</v>
      </c>
    </row>
    <row r="25" spans="1:4" ht="29.25" customHeight="1">
      <c r="A25" s="69" t="s">
        <v>162</v>
      </c>
      <c r="B25" s="108" t="s">
        <v>256</v>
      </c>
      <c r="C25" s="154"/>
      <c r="D25" s="155">
        <f>D26+D27</f>
        <v>26397016.47</v>
      </c>
    </row>
    <row r="26" spans="1:4" ht="38.25">
      <c r="A26" s="72" t="s">
        <v>417</v>
      </c>
      <c r="B26" s="112" t="s">
        <v>255</v>
      </c>
      <c r="C26" s="154">
        <v>500</v>
      </c>
      <c r="D26" s="156">
        <v>14443952.41</v>
      </c>
    </row>
    <row r="27" spans="1:4" ht="66" customHeight="1">
      <c r="A27" s="88" t="s">
        <v>458</v>
      </c>
      <c r="B27" s="109" t="s">
        <v>220</v>
      </c>
      <c r="C27" s="154">
        <v>200</v>
      </c>
      <c r="D27" s="156">
        <v>11953064.06</v>
      </c>
    </row>
    <row r="28" spans="1:4" s="40" customFormat="1" ht="42" customHeight="1">
      <c r="A28" s="89" t="s">
        <v>463</v>
      </c>
      <c r="B28" s="107" t="s">
        <v>100</v>
      </c>
      <c r="C28" s="154"/>
      <c r="D28" s="119">
        <f>D29</f>
        <v>19237676.52</v>
      </c>
    </row>
    <row r="29" spans="1:4" s="60" customFormat="1" ht="12.75" customHeight="1">
      <c r="A29" s="68" t="s">
        <v>159</v>
      </c>
      <c r="B29" s="107" t="s">
        <v>201</v>
      </c>
      <c r="C29" s="154"/>
      <c r="D29" s="155">
        <f>D30+D32+D36</f>
        <v>19237676.52</v>
      </c>
    </row>
    <row r="30" spans="1:4" s="60" customFormat="1" ht="15" customHeight="1">
      <c r="A30" s="70" t="s">
        <v>12</v>
      </c>
      <c r="B30" s="107" t="s">
        <v>202</v>
      </c>
      <c r="C30" s="154"/>
      <c r="D30" s="155">
        <f>D31</f>
        <v>5386661.15</v>
      </c>
    </row>
    <row r="31" spans="1:4" s="40" customFormat="1" ht="51.75" customHeight="1">
      <c r="A31" s="72" t="s">
        <v>418</v>
      </c>
      <c r="B31" s="112" t="s">
        <v>245</v>
      </c>
      <c r="C31" s="154">
        <v>500</v>
      </c>
      <c r="D31" s="156">
        <v>5386661.15</v>
      </c>
    </row>
    <row r="32" spans="1:4" s="40" customFormat="1" ht="14.25" customHeight="1">
      <c r="A32" s="70" t="s">
        <v>188</v>
      </c>
      <c r="B32" s="107" t="s">
        <v>203</v>
      </c>
      <c r="C32" s="154"/>
      <c r="D32" s="155">
        <f>D33+D34+D35</f>
        <v>1115898</v>
      </c>
    </row>
    <row r="33" spans="1:4" s="40" customFormat="1" ht="38.25" customHeight="1">
      <c r="A33" s="90" t="s">
        <v>419</v>
      </c>
      <c r="B33" s="112" t="s">
        <v>240</v>
      </c>
      <c r="C33" s="154">
        <v>500</v>
      </c>
      <c r="D33" s="156">
        <v>671750</v>
      </c>
    </row>
    <row r="34" spans="1:4" s="40" customFormat="1" ht="39" customHeight="1">
      <c r="A34" s="90" t="s">
        <v>420</v>
      </c>
      <c r="B34" s="112" t="s">
        <v>242</v>
      </c>
      <c r="C34" s="154">
        <v>500</v>
      </c>
      <c r="D34" s="156">
        <v>200000</v>
      </c>
    </row>
    <row r="35" spans="1:4" s="40" customFormat="1" ht="42.75" customHeight="1">
      <c r="A35" s="72" t="s">
        <v>410</v>
      </c>
      <c r="B35" s="112" t="s">
        <v>244</v>
      </c>
      <c r="C35" s="154">
        <v>200</v>
      </c>
      <c r="D35" s="156">
        <v>244148</v>
      </c>
    </row>
    <row r="36" spans="1:4" s="39" customFormat="1" ht="20.25" customHeight="1">
      <c r="A36" s="70" t="s">
        <v>204</v>
      </c>
      <c r="B36" s="107" t="s">
        <v>205</v>
      </c>
      <c r="C36" s="154"/>
      <c r="D36" s="155">
        <f>D37</f>
        <v>12735117.37</v>
      </c>
    </row>
    <row r="37" spans="1:4" s="39" customFormat="1" ht="110.25" customHeight="1">
      <c r="A37" s="72" t="s">
        <v>421</v>
      </c>
      <c r="B37" s="112" t="s">
        <v>238</v>
      </c>
      <c r="C37" s="154">
        <v>500</v>
      </c>
      <c r="D37" s="156">
        <v>12735117.37</v>
      </c>
    </row>
    <row r="38" spans="1:4" s="39" customFormat="1" ht="33.75" customHeight="1">
      <c r="A38" s="70" t="s">
        <v>444</v>
      </c>
      <c r="B38" s="107" t="s">
        <v>206</v>
      </c>
      <c r="C38" s="154"/>
      <c r="D38" s="155">
        <f>D39</f>
        <v>22467532.560000002</v>
      </c>
    </row>
    <row r="39" spans="1:4" s="39" customFormat="1" ht="18.75" customHeight="1">
      <c r="A39" s="68" t="s">
        <v>159</v>
      </c>
      <c r="B39" s="107" t="s">
        <v>207</v>
      </c>
      <c r="C39" s="154"/>
      <c r="D39" s="155">
        <f>D40+D43+D48</f>
        <v>22467532.560000002</v>
      </c>
    </row>
    <row r="40" spans="1:4" s="39" customFormat="1" ht="17.25" customHeight="1">
      <c r="A40" s="70" t="s">
        <v>163</v>
      </c>
      <c r="B40" s="107" t="s">
        <v>208</v>
      </c>
      <c r="C40" s="154"/>
      <c r="D40" s="155">
        <f>D41+D42</f>
        <v>6591269.76</v>
      </c>
    </row>
    <row r="41" spans="1:4" s="39" customFormat="1" ht="66.75" customHeight="1">
      <c r="A41" s="72" t="s">
        <v>445</v>
      </c>
      <c r="B41" s="132" t="s">
        <v>209</v>
      </c>
      <c r="C41" s="154">
        <v>100</v>
      </c>
      <c r="D41" s="156">
        <v>5138104.99</v>
      </c>
    </row>
    <row r="42" spans="1:4" s="39" customFormat="1" ht="42" customHeight="1">
      <c r="A42" s="72" t="s">
        <v>446</v>
      </c>
      <c r="B42" s="132" t="s">
        <v>209</v>
      </c>
      <c r="C42" s="154">
        <v>200</v>
      </c>
      <c r="D42" s="156">
        <v>1453164.77</v>
      </c>
    </row>
    <row r="43" spans="1:4" s="39" customFormat="1" ht="18" customHeight="1">
      <c r="A43" s="91" t="s">
        <v>164</v>
      </c>
      <c r="B43" s="107" t="s">
        <v>210</v>
      </c>
      <c r="C43" s="157"/>
      <c r="D43" s="158">
        <f>D44+D45+D46+D47</f>
        <v>7193307</v>
      </c>
    </row>
    <row r="44" spans="1:4" s="39" customFormat="1" ht="69" customHeight="1">
      <c r="A44" s="72" t="s">
        <v>447</v>
      </c>
      <c r="B44" s="132" t="s">
        <v>211</v>
      </c>
      <c r="C44" s="154">
        <v>100</v>
      </c>
      <c r="D44" s="156">
        <v>5994687</v>
      </c>
    </row>
    <row r="45" spans="1:4" s="39" customFormat="1" ht="28.5" customHeight="1">
      <c r="A45" s="72" t="s">
        <v>448</v>
      </c>
      <c r="B45" s="132" t="s">
        <v>211</v>
      </c>
      <c r="C45" s="154">
        <v>200</v>
      </c>
      <c r="D45" s="156">
        <v>1135986</v>
      </c>
    </row>
    <row r="46" spans="1:4" s="39" customFormat="1" ht="27.75" customHeight="1">
      <c r="A46" s="72" t="s">
        <v>464</v>
      </c>
      <c r="B46" s="132" t="s">
        <v>211</v>
      </c>
      <c r="C46" s="154">
        <v>800</v>
      </c>
      <c r="D46" s="156">
        <v>26732</v>
      </c>
    </row>
    <row r="47" spans="1:4" s="39" customFormat="1" ht="45.75" customHeight="1">
      <c r="A47" s="72" t="s">
        <v>411</v>
      </c>
      <c r="B47" s="112" t="s">
        <v>219</v>
      </c>
      <c r="C47" s="154">
        <v>200</v>
      </c>
      <c r="D47" s="156">
        <v>35902</v>
      </c>
    </row>
    <row r="48" spans="1:4" s="39" customFormat="1" ht="18.75" customHeight="1">
      <c r="A48" s="70" t="s">
        <v>165</v>
      </c>
      <c r="B48" s="107" t="s">
        <v>212</v>
      </c>
      <c r="C48" s="157"/>
      <c r="D48" s="155">
        <f>D49+D50+D51</f>
        <v>8682955.8</v>
      </c>
    </row>
    <row r="49" spans="1:4" s="39" customFormat="1" ht="69" customHeight="1">
      <c r="A49" s="72" t="s">
        <v>450</v>
      </c>
      <c r="B49" s="112" t="s">
        <v>213</v>
      </c>
      <c r="C49" s="154">
        <v>100</v>
      </c>
      <c r="D49" s="156">
        <v>6322955.8</v>
      </c>
    </row>
    <row r="50" spans="1:4" s="39" customFormat="1" ht="43.5" customHeight="1">
      <c r="A50" s="72" t="s">
        <v>451</v>
      </c>
      <c r="B50" s="112" t="s">
        <v>213</v>
      </c>
      <c r="C50" s="154">
        <v>200</v>
      </c>
      <c r="D50" s="156">
        <v>2357000</v>
      </c>
    </row>
    <row r="51" spans="1:4" s="39" customFormat="1" ht="30" customHeight="1">
      <c r="A51" s="72" t="s">
        <v>452</v>
      </c>
      <c r="B51" s="112" t="s">
        <v>213</v>
      </c>
      <c r="C51" s="154">
        <v>800</v>
      </c>
      <c r="D51" s="156">
        <v>3000</v>
      </c>
    </row>
    <row r="52" spans="1:4" ht="32.25" customHeight="1">
      <c r="A52" s="92" t="s">
        <v>453</v>
      </c>
      <c r="B52" s="107" t="s">
        <v>214</v>
      </c>
      <c r="C52" s="154"/>
      <c r="D52" s="119">
        <f>D53</f>
        <v>835313.26</v>
      </c>
    </row>
    <row r="53" spans="1:4" ht="19.5" customHeight="1">
      <c r="A53" s="68" t="s">
        <v>159</v>
      </c>
      <c r="B53" s="110" t="s">
        <v>215</v>
      </c>
      <c r="C53" s="154"/>
      <c r="D53" s="155">
        <f>D54</f>
        <v>835313.26</v>
      </c>
    </row>
    <row r="54" spans="1:4" ht="31.5" customHeight="1">
      <c r="A54" s="69" t="s">
        <v>166</v>
      </c>
      <c r="B54" s="110" t="s">
        <v>216</v>
      </c>
      <c r="C54" s="154"/>
      <c r="D54" s="155">
        <f>D55</f>
        <v>835313.26</v>
      </c>
    </row>
    <row r="55" spans="1:4" ht="39.75" customHeight="1">
      <c r="A55" s="93" t="s">
        <v>422</v>
      </c>
      <c r="B55" s="112" t="s">
        <v>237</v>
      </c>
      <c r="C55" s="154">
        <v>500</v>
      </c>
      <c r="D55" s="159">
        <v>835313.26</v>
      </c>
    </row>
    <row r="56" spans="1:4" s="39" customFormat="1" ht="25.5" customHeight="1">
      <c r="A56" s="70" t="s">
        <v>454</v>
      </c>
      <c r="B56" s="142" t="s">
        <v>455</v>
      </c>
      <c r="C56" s="154"/>
      <c r="D56" s="155">
        <f>D57+D58+D62+D63+D64+D65+D68+D69+D70+D72+D73+D74</f>
        <v>21443351.22</v>
      </c>
    </row>
    <row r="57" spans="1:4" s="39" customFormat="1" ht="55.5" customHeight="1">
      <c r="A57" s="70" t="s">
        <v>405</v>
      </c>
      <c r="B57" s="107" t="s">
        <v>157</v>
      </c>
      <c r="C57" s="157">
        <v>100</v>
      </c>
      <c r="D57" s="146">
        <v>1867174.65</v>
      </c>
    </row>
    <row r="58" spans="1:5" s="39" customFormat="1" ht="22.5" customHeight="1">
      <c r="A58" s="68" t="s">
        <v>262</v>
      </c>
      <c r="B58" s="107" t="s">
        <v>221</v>
      </c>
      <c r="C58" s="154"/>
      <c r="D58" s="155">
        <f>D59+D60</f>
        <v>1349259.5699999998</v>
      </c>
      <c r="E58" s="49"/>
    </row>
    <row r="59" spans="1:4" s="39" customFormat="1" ht="55.5" customHeight="1">
      <c r="A59" s="72" t="s">
        <v>429</v>
      </c>
      <c r="B59" s="112" t="s">
        <v>221</v>
      </c>
      <c r="C59" s="154">
        <v>100</v>
      </c>
      <c r="D59" s="156">
        <v>821995.57</v>
      </c>
    </row>
    <row r="60" spans="1:4" s="39" customFormat="1" ht="43.5" customHeight="1">
      <c r="A60" s="72" t="s">
        <v>412</v>
      </c>
      <c r="B60" s="112" t="s">
        <v>221</v>
      </c>
      <c r="C60" s="154">
        <v>200</v>
      </c>
      <c r="D60" s="160">
        <v>527264</v>
      </c>
    </row>
    <row r="61" spans="1:4" s="39" customFormat="1" ht="27" customHeight="1" hidden="1">
      <c r="A61" s="72" t="s">
        <v>430</v>
      </c>
      <c r="B61" s="112" t="s">
        <v>221</v>
      </c>
      <c r="C61" s="154">
        <v>800</v>
      </c>
      <c r="D61" s="156"/>
    </row>
    <row r="62" spans="1:4" s="40" customFormat="1" ht="30" customHeight="1">
      <c r="A62" s="68" t="s">
        <v>423</v>
      </c>
      <c r="B62" s="110" t="s">
        <v>230</v>
      </c>
      <c r="C62" s="157">
        <v>500</v>
      </c>
      <c r="D62" s="155">
        <v>6518927</v>
      </c>
    </row>
    <row r="63" spans="1:4" s="40" customFormat="1" ht="32.25" customHeight="1">
      <c r="A63" s="68" t="s">
        <v>424</v>
      </c>
      <c r="B63" s="110" t="s">
        <v>233</v>
      </c>
      <c r="C63" s="157">
        <v>500</v>
      </c>
      <c r="D63" s="155">
        <v>1721178</v>
      </c>
    </row>
    <row r="64" spans="1:4" s="40" customFormat="1" ht="46.5" customHeight="1">
      <c r="A64" s="70" t="s">
        <v>431</v>
      </c>
      <c r="B64" s="107" t="s">
        <v>228</v>
      </c>
      <c r="C64" s="157">
        <v>800</v>
      </c>
      <c r="D64" s="155">
        <v>100000</v>
      </c>
    </row>
    <row r="65" spans="1:4" s="39" customFormat="1" ht="18.75" customHeight="1">
      <c r="A65" s="68" t="s">
        <v>222</v>
      </c>
      <c r="B65" s="112" t="s">
        <v>227</v>
      </c>
      <c r="C65" s="157"/>
      <c r="D65" s="155">
        <f>D66+D67</f>
        <v>250000</v>
      </c>
    </row>
    <row r="66" spans="1:4" s="39" customFormat="1" ht="32.25" customHeight="1">
      <c r="A66" s="72" t="s">
        <v>413</v>
      </c>
      <c r="B66" s="112" t="s">
        <v>227</v>
      </c>
      <c r="C66" s="154">
        <v>200</v>
      </c>
      <c r="D66" s="160">
        <v>100000</v>
      </c>
    </row>
    <row r="67" spans="1:4" s="39" customFormat="1" ht="27.75" customHeight="1">
      <c r="A67" s="72" t="s">
        <v>432</v>
      </c>
      <c r="B67" s="112" t="s">
        <v>227</v>
      </c>
      <c r="C67" s="154">
        <v>800</v>
      </c>
      <c r="D67" s="160">
        <v>150000</v>
      </c>
    </row>
    <row r="68" spans="1:4" s="40" customFormat="1" ht="26.25" customHeight="1">
      <c r="A68" s="68" t="s">
        <v>425</v>
      </c>
      <c r="B68" s="110" t="s">
        <v>234</v>
      </c>
      <c r="C68" s="157">
        <v>500</v>
      </c>
      <c r="D68" s="155">
        <v>1410503</v>
      </c>
    </row>
    <row r="69" spans="1:4" s="40" customFormat="1" ht="37.5" customHeight="1" hidden="1">
      <c r="A69" s="70" t="s">
        <v>433</v>
      </c>
      <c r="B69" s="110" t="s">
        <v>217</v>
      </c>
      <c r="C69" s="157">
        <v>800</v>
      </c>
      <c r="D69" s="155">
        <v>0</v>
      </c>
    </row>
    <row r="70" spans="1:4" s="39" customFormat="1" ht="42.75" customHeight="1">
      <c r="A70" s="70" t="s">
        <v>103</v>
      </c>
      <c r="B70" s="110" t="s">
        <v>158</v>
      </c>
      <c r="C70" s="157"/>
      <c r="D70" s="146">
        <f>D71</f>
        <v>445109</v>
      </c>
    </row>
    <row r="71" spans="1:4" s="39" customFormat="1" ht="54" customHeight="1">
      <c r="A71" s="94" t="s">
        <v>414</v>
      </c>
      <c r="B71" s="112" t="s">
        <v>158</v>
      </c>
      <c r="C71" s="154">
        <v>200</v>
      </c>
      <c r="D71" s="156">
        <v>445109</v>
      </c>
    </row>
    <row r="72" spans="1:4" s="40" customFormat="1" ht="29.25" customHeight="1">
      <c r="A72" s="68" t="s">
        <v>426</v>
      </c>
      <c r="B72" s="110" t="s">
        <v>232</v>
      </c>
      <c r="C72" s="157">
        <v>500</v>
      </c>
      <c r="D72" s="155">
        <v>7481200</v>
      </c>
    </row>
    <row r="73" spans="1:4" s="40" customFormat="1" ht="39.75" customHeight="1">
      <c r="A73" s="68" t="s">
        <v>427</v>
      </c>
      <c r="B73" s="110" t="s">
        <v>235</v>
      </c>
      <c r="C73" s="157">
        <v>500</v>
      </c>
      <c r="D73" s="153">
        <v>240000</v>
      </c>
    </row>
    <row r="74" spans="1:4" s="40" customFormat="1" ht="29.25" customHeight="1">
      <c r="A74" s="68" t="s">
        <v>428</v>
      </c>
      <c r="B74" s="107" t="s">
        <v>231</v>
      </c>
      <c r="C74" s="157">
        <v>500</v>
      </c>
      <c r="D74" s="155">
        <v>60000</v>
      </c>
    </row>
    <row r="75" spans="1:4" ht="12.75">
      <c r="A75" s="68" t="s">
        <v>472</v>
      </c>
      <c r="B75" s="152"/>
      <c r="C75" s="152"/>
      <c r="D75" s="153">
        <f>D5+D56</f>
        <v>92077977.03</v>
      </c>
    </row>
    <row r="76" ht="12.75">
      <c r="D76" s="50"/>
    </row>
    <row r="77" spans="4:5" ht="12.75">
      <c r="D77" s="53"/>
      <c r="E77" s="54"/>
    </row>
    <row r="78" spans="4:5" ht="12.75">
      <c r="D78" s="53"/>
      <c r="E78" s="54"/>
    </row>
    <row r="79" spans="4:5" ht="12.75">
      <c r="D79" s="53"/>
      <c r="E79" s="54"/>
    </row>
  </sheetData>
  <sheetProtection/>
  <mergeCells count="6">
    <mergeCell ref="B1:D1"/>
    <mergeCell ref="A2:D2"/>
    <mergeCell ref="D3:D4"/>
    <mergeCell ref="A3:A4"/>
    <mergeCell ref="B3:B4"/>
    <mergeCell ref="C3:C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Normal="148" zoomScaleSheetLayoutView="100" zoomScalePageLayoutView="0" workbookViewId="0" topLeftCell="A13">
      <selection activeCell="A6" sqref="A6"/>
    </sheetView>
  </sheetViews>
  <sheetFormatPr defaultColWidth="8.88671875" defaultRowHeight="12.75"/>
  <cols>
    <col min="1" max="1" width="41.6640625" style="31" customWidth="1"/>
    <col min="2" max="2" width="10.88671875" style="32" customWidth="1"/>
    <col min="3" max="3" width="4.6640625" style="32" customWidth="1"/>
    <col min="4" max="4" width="12.10546875" style="31" customWidth="1"/>
    <col min="5" max="5" width="12.10546875" style="31" hidden="1" customWidth="1"/>
    <col min="6" max="6" width="11.10546875" style="31" customWidth="1"/>
    <col min="7" max="7" width="11.4453125" style="30" hidden="1" customWidth="1"/>
    <col min="8" max="16384" width="8.88671875" style="30" customWidth="1"/>
  </cols>
  <sheetData>
    <row r="1" spans="1:6" ht="112.5" customHeight="1">
      <c r="A1" s="216"/>
      <c r="B1" s="217"/>
      <c r="C1" s="328" t="s">
        <v>478</v>
      </c>
      <c r="D1" s="328"/>
      <c r="E1" s="328"/>
      <c r="F1" s="328"/>
    </row>
    <row r="2" spans="1:6" ht="83.25" customHeight="1">
      <c r="A2" s="329" t="s">
        <v>456</v>
      </c>
      <c r="B2" s="329"/>
      <c r="C2" s="329"/>
      <c r="D2" s="329"/>
      <c r="E2" s="329"/>
      <c r="F2" s="329"/>
    </row>
    <row r="3" spans="1:6" ht="18" customHeight="1">
      <c r="A3" s="337" t="s">
        <v>15</v>
      </c>
      <c r="B3" s="338" t="s">
        <v>34</v>
      </c>
      <c r="C3" s="340" t="s">
        <v>35</v>
      </c>
      <c r="D3" s="330" t="s">
        <v>263</v>
      </c>
      <c r="E3" s="75"/>
      <c r="F3" s="330" t="s">
        <v>168</v>
      </c>
    </row>
    <row r="4" spans="1:6" ht="48" customHeight="1">
      <c r="A4" s="337" t="s">
        <v>50</v>
      </c>
      <c r="B4" s="339" t="s">
        <v>50</v>
      </c>
      <c r="C4" s="341" t="s">
        <v>50</v>
      </c>
      <c r="D4" s="330"/>
      <c r="E4" s="74" t="s">
        <v>105</v>
      </c>
      <c r="F4" s="330"/>
    </row>
    <row r="5" spans="1:6" s="41" customFormat="1" ht="22.5" customHeight="1">
      <c r="A5" s="85" t="s">
        <v>434</v>
      </c>
      <c r="B5" s="96"/>
      <c r="C5" s="97"/>
      <c r="D5" s="98">
        <f>D6+D10+D17+D23+D28+D37+D51</f>
        <v>67428484.15</v>
      </c>
      <c r="E5" s="98">
        <f>E6+E10+E17+E23+E28+E37+E51</f>
        <v>0</v>
      </c>
      <c r="F5" s="98">
        <f>F6+F10+F17+F23+F28+F37+F51</f>
        <v>56742061.74</v>
      </c>
    </row>
    <row r="6" spans="1:6" s="41" customFormat="1" ht="40.5" customHeight="1">
      <c r="A6" s="68" t="s">
        <v>457</v>
      </c>
      <c r="B6" s="99" t="s">
        <v>199</v>
      </c>
      <c r="C6" s="100"/>
      <c r="D6" s="101">
        <f aca="true" t="shared" si="0" ref="D6:F8">D7</f>
        <v>875000</v>
      </c>
      <c r="E6" s="101">
        <f t="shared" si="0"/>
        <v>0</v>
      </c>
      <c r="F6" s="101">
        <f t="shared" si="0"/>
        <v>875000</v>
      </c>
    </row>
    <row r="7" spans="1:6" s="41" customFormat="1" ht="21" customHeight="1">
      <c r="A7" s="68" t="s">
        <v>159</v>
      </c>
      <c r="B7" s="102" t="s">
        <v>261</v>
      </c>
      <c r="C7" s="100"/>
      <c r="D7" s="101">
        <f t="shared" si="0"/>
        <v>875000</v>
      </c>
      <c r="E7" s="101">
        <f t="shared" si="0"/>
        <v>0</v>
      </c>
      <c r="F7" s="101">
        <f t="shared" si="0"/>
        <v>875000</v>
      </c>
    </row>
    <row r="8" spans="1:6" s="41" customFormat="1" ht="29.25" customHeight="1">
      <c r="A8" s="68" t="s">
        <v>160</v>
      </c>
      <c r="B8" s="103" t="s">
        <v>404</v>
      </c>
      <c r="C8" s="100"/>
      <c r="D8" s="101">
        <f t="shared" si="0"/>
        <v>875000</v>
      </c>
      <c r="E8" s="101">
        <f t="shared" si="0"/>
        <v>0</v>
      </c>
      <c r="F8" s="101">
        <f t="shared" si="0"/>
        <v>875000</v>
      </c>
    </row>
    <row r="9" spans="1:6" s="41" customFormat="1" ht="71.25" customHeight="1">
      <c r="A9" s="86" t="s">
        <v>406</v>
      </c>
      <c r="B9" s="104" t="s">
        <v>226</v>
      </c>
      <c r="C9" s="100">
        <v>200</v>
      </c>
      <c r="D9" s="105">
        <v>875000</v>
      </c>
      <c r="E9" s="105"/>
      <c r="F9" s="106">
        <v>875000</v>
      </c>
    </row>
    <row r="10" spans="1:6" s="41" customFormat="1" ht="39" customHeight="1">
      <c r="A10" s="69" t="s">
        <v>437</v>
      </c>
      <c r="B10" s="107" t="s">
        <v>97</v>
      </c>
      <c r="C10" s="100"/>
      <c r="D10" s="101">
        <f aca="true" t="shared" si="1" ref="D10:F11">D11</f>
        <v>535952</v>
      </c>
      <c r="E10" s="101">
        <f t="shared" si="1"/>
        <v>0</v>
      </c>
      <c r="F10" s="101">
        <f t="shared" si="1"/>
        <v>545573</v>
      </c>
    </row>
    <row r="11" spans="1:6" s="41" customFormat="1" ht="24" customHeight="1">
      <c r="A11" s="68" t="s">
        <v>159</v>
      </c>
      <c r="B11" s="108" t="s">
        <v>439</v>
      </c>
      <c r="C11" s="100"/>
      <c r="D11" s="101">
        <f t="shared" si="1"/>
        <v>535952</v>
      </c>
      <c r="E11" s="101">
        <f t="shared" si="1"/>
        <v>0</v>
      </c>
      <c r="F11" s="101">
        <f t="shared" si="1"/>
        <v>545573</v>
      </c>
    </row>
    <row r="12" spans="1:6" s="41" customFormat="1" ht="15.75" customHeight="1">
      <c r="A12" s="68" t="s">
        <v>200</v>
      </c>
      <c r="B12" s="108" t="s">
        <v>224</v>
      </c>
      <c r="C12" s="100"/>
      <c r="D12" s="105">
        <f>D13+D14+D15+D16</f>
        <v>535952</v>
      </c>
      <c r="E12" s="105">
        <f>E13+E14+E15+E16</f>
        <v>0</v>
      </c>
      <c r="F12" s="105">
        <f>F13+F14+F15+F16</f>
        <v>545573</v>
      </c>
    </row>
    <row r="13" spans="1:6" s="41" customFormat="1" ht="46.5" customHeight="1">
      <c r="A13" s="72" t="s">
        <v>407</v>
      </c>
      <c r="B13" s="109" t="s">
        <v>257</v>
      </c>
      <c r="C13" s="100">
        <v>200</v>
      </c>
      <c r="D13" s="105">
        <v>99500</v>
      </c>
      <c r="E13" s="105"/>
      <c r="F13" s="105">
        <v>99500</v>
      </c>
    </row>
    <row r="14" spans="1:6" s="41" customFormat="1" ht="44.25" customHeight="1">
      <c r="A14" s="72" t="s">
        <v>408</v>
      </c>
      <c r="B14" s="109" t="s">
        <v>258</v>
      </c>
      <c r="C14" s="100">
        <v>200</v>
      </c>
      <c r="D14" s="105">
        <v>20000</v>
      </c>
      <c r="E14" s="105"/>
      <c r="F14" s="105">
        <v>20000</v>
      </c>
    </row>
    <row r="15" spans="1:6" s="41" customFormat="1" ht="43.5" customHeight="1">
      <c r="A15" s="72" t="s">
        <v>409</v>
      </c>
      <c r="B15" s="109" t="s">
        <v>259</v>
      </c>
      <c r="C15" s="100">
        <v>200</v>
      </c>
      <c r="D15" s="105">
        <v>8000</v>
      </c>
      <c r="E15" s="105"/>
      <c r="F15" s="106">
        <v>8000</v>
      </c>
    </row>
    <row r="16" spans="1:6" s="41" customFormat="1" ht="33.75" customHeight="1">
      <c r="A16" s="72" t="s">
        <v>435</v>
      </c>
      <c r="B16" s="109" t="s">
        <v>260</v>
      </c>
      <c r="C16" s="100">
        <v>500</v>
      </c>
      <c r="D16" s="105">
        <v>408452</v>
      </c>
      <c r="E16" s="105"/>
      <c r="F16" s="105">
        <v>418073</v>
      </c>
    </row>
    <row r="17" spans="1:6" s="41" customFormat="1" ht="25.5" customHeight="1">
      <c r="A17" s="69" t="s">
        <v>438</v>
      </c>
      <c r="B17" s="110" t="s">
        <v>98</v>
      </c>
      <c r="C17" s="100"/>
      <c r="D17" s="101">
        <f>D18</f>
        <v>295756</v>
      </c>
      <c r="E17" s="101">
        <f>E18</f>
        <v>0</v>
      </c>
      <c r="F17" s="101">
        <f>F18</f>
        <v>295756</v>
      </c>
    </row>
    <row r="18" spans="1:6" s="41" customFormat="1" ht="21.75" customHeight="1">
      <c r="A18" s="68" t="s">
        <v>159</v>
      </c>
      <c r="B18" s="111" t="s">
        <v>440</v>
      </c>
      <c r="C18" s="100"/>
      <c r="D18" s="101">
        <f>D19+D21</f>
        <v>295756</v>
      </c>
      <c r="E18" s="101">
        <f>E19+E21</f>
        <v>0</v>
      </c>
      <c r="F18" s="101">
        <f>F19+F21</f>
        <v>295756</v>
      </c>
    </row>
    <row r="19" spans="1:6" s="41" customFormat="1" ht="21.75" customHeight="1">
      <c r="A19" s="68" t="s">
        <v>252</v>
      </c>
      <c r="B19" s="111" t="s">
        <v>253</v>
      </c>
      <c r="C19" s="100"/>
      <c r="D19" s="101">
        <f>D20</f>
        <v>188428</v>
      </c>
      <c r="E19" s="101">
        <f>E20</f>
        <v>0</v>
      </c>
      <c r="F19" s="101">
        <f>F20</f>
        <v>188428</v>
      </c>
    </row>
    <row r="20" spans="1:6" s="41" customFormat="1" ht="45" customHeight="1">
      <c r="A20" s="72" t="s">
        <v>415</v>
      </c>
      <c r="B20" s="112" t="s">
        <v>247</v>
      </c>
      <c r="C20" s="100">
        <v>500</v>
      </c>
      <c r="D20" s="105">
        <v>188428</v>
      </c>
      <c r="E20" s="105"/>
      <c r="F20" s="105">
        <v>188428</v>
      </c>
    </row>
    <row r="21" spans="1:6" s="41" customFormat="1" ht="30.75" customHeight="1">
      <c r="A21" s="68" t="s">
        <v>250</v>
      </c>
      <c r="B21" s="107" t="s">
        <v>251</v>
      </c>
      <c r="C21" s="100"/>
      <c r="D21" s="101">
        <f>D22</f>
        <v>107328</v>
      </c>
      <c r="E21" s="101">
        <f>E22</f>
        <v>0</v>
      </c>
      <c r="F21" s="101">
        <f>F22</f>
        <v>107328</v>
      </c>
    </row>
    <row r="22" spans="1:6" s="41" customFormat="1" ht="42.75" customHeight="1">
      <c r="A22" s="72" t="s">
        <v>416</v>
      </c>
      <c r="B22" s="112" t="s">
        <v>248</v>
      </c>
      <c r="C22" s="100">
        <v>500</v>
      </c>
      <c r="D22" s="105">
        <v>107328</v>
      </c>
      <c r="E22" s="105"/>
      <c r="F22" s="105">
        <v>107328</v>
      </c>
    </row>
    <row r="23" spans="1:6" s="41" customFormat="1" ht="37.5" customHeight="1">
      <c r="A23" s="87" t="s">
        <v>441</v>
      </c>
      <c r="B23" s="113" t="s">
        <v>99</v>
      </c>
      <c r="C23" s="114"/>
      <c r="D23" s="115">
        <f aca="true" t="shared" si="2" ref="D23:F24">D24</f>
        <v>26334319.39</v>
      </c>
      <c r="E23" s="115">
        <f t="shared" si="2"/>
        <v>0</v>
      </c>
      <c r="F23" s="115">
        <f t="shared" si="2"/>
        <v>13661184.77</v>
      </c>
    </row>
    <row r="24" spans="1:6" s="41" customFormat="1" ht="19.5" customHeight="1">
      <c r="A24" s="68" t="s">
        <v>159</v>
      </c>
      <c r="B24" s="108" t="s">
        <v>442</v>
      </c>
      <c r="C24" s="100"/>
      <c r="D24" s="101">
        <f t="shared" si="2"/>
        <v>26334319.39</v>
      </c>
      <c r="E24" s="101">
        <f t="shared" si="2"/>
        <v>0</v>
      </c>
      <c r="F24" s="101">
        <f t="shared" si="2"/>
        <v>13661184.77</v>
      </c>
    </row>
    <row r="25" spans="1:6" s="41" customFormat="1" ht="37.5" customHeight="1">
      <c r="A25" s="69" t="s">
        <v>162</v>
      </c>
      <c r="B25" s="108" t="s">
        <v>256</v>
      </c>
      <c r="C25" s="100"/>
      <c r="D25" s="101">
        <f>D26+D27</f>
        <v>26334319.39</v>
      </c>
      <c r="E25" s="101">
        <f>E26+E27</f>
        <v>0</v>
      </c>
      <c r="F25" s="101">
        <f>F26+F27</f>
        <v>13661184.77</v>
      </c>
    </row>
    <row r="26" spans="1:6" s="41" customFormat="1" ht="43.5" customHeight="1">
      <c r="A26" s="72" t="s">
        <v>417</v>
      </c>
      <c r="B26" s="116" t="s">
        <v>255</v>
      </c>
      <c r="C26" s="100">
        <v>500</v>
      </c>
      <c r="D26" s="105">
        <v>14381255.33</v>
      </c>
      <c r="E26" s="105"/>
      <c r="F26" s="106">
        <v>13661184.77</v>
      </c>
    </row>
    <row r="27" spans="1:6" s="41" customFormat="1" ht="82.5" customHeight="1">
      <c r="A27" s="88" t="s">
        <v>458</v>
      </c>
      <c r="B27" s="109" t="s">
        <v>220</v>
      </c>
      <c r="C27" s="100">
        <v>200</v>
      </c>
      <c r="D27" s="105">
        <v>11953064.06</v>
      </c>
      <c r="E27" s="105"/>
      <c r="F27" s="106">
        <v>0</v>
      </c>
    </row>
    <row r="28" spans="1:6" s="60" customFormat="1" ht="42.75" customHeight="1">
      <c r="A28" s="89" t="s">
        <v>443</v>
      </c>
      <c r="B28" s="117" t="s">
        <v>100</v>
      </c>
      <c r="C28" s="118"/>
      <c r="D28" s="119">
        <f>D29</f>
        <v>16116819.94</v>
      </c>
      <c r="E28" s="119">
        <f>E29</f>
        <v>0</v>
      </c>
      <c r="F28" s="119">
        <f>F29</f>
        <v>18129869.15</v>
      </c>
    </row>
    <row r="29" spans="1:6" s="60" customFormat="1" ht="20.25" customHeight="1">
      <c r="A29" s="68" t="s">
        <v>159</v>
      </c>
      <c r="B29" s="117" t="s">
        <v>201</v>
      </c>
      <c r="C29" s="100"/>
      <c r="D29" s="101">
        <f>D30+D32+D35</f>
        <v>16116819.94</v>
      </c>
      <c r="E29" s="101">
        <f>E30+E32+E35</f>
        <v>0</v>
      </c>
      <c r="F29" s="101">
        <f>F30+F32+F35</f>
        <v>18129869.15</v>
      </c>
    </row>
    <row r="30" spans="1:6" s="60" customFormat="1" ht="21.75" customHeight="1">
      <c r="A30" s="70" t="s">
        <v>12</v>
      </c>
      <c r="B30" s="99" t="s">
        <v>202</v>
      </c>
      <c r="C30" s="100"/>
      <c r="D30" s="101">
        <f>D31</f>
        <v>3569000</v>
      </c>
      <c r="E30" s="101">
        <f>E31</f>
        <v>0</v>
      </c>
      <c r="F30" s="101">
        <f>F31</f>
        <v>5386661.15</v>
      </c>
    </row>
    <row r="31" spans="1:6" s="60" customFormat="1" ht="66.75" customHeight="1">
      <c r="A31" s="72" t="s">
        <v>418</v>
      </c>
      <c r="B31" s="120" t="s">
        <v>245</v>
      </c>
      <c r="C31" s="100"/>
      <c r="D31" s="105">
        <v>3569000</v>
      </c>
      <c r="E31" s="105"/>
      <c r="F31" s="105">
        <v>5386661.15</v>
      </c>
    </row>
    <row r="32" spans="1:6" s="60" customFormat="1" ht="24" customHeight="1">
      <c r="A32" s="70" t="s">
        <v>188</v>
      </c>
      <c r="B32" s="107" t="s">
        <v>203</v>
      </c>
      <c r="C32" s="100"/>
      <c r="D32" s="101">
        <f>D33+D34</f>
        <v>334000</v>
      </c>
      <c r="E32" s="101">
        <f>E33+E34</f>
        <v>0</v>
      </c>
      <c r="F32" s="101">
        <f>F33+F34</f>
        <v>334000</v>
      </c>
    </row>
    <row r="33" spans="1:6" s="60" customFormat="1" ht="64.5" customHeight="1">
      <c r="A33" s="90" t="s">
        <v>419</v>
      </c>
      <c r="B33" s="112" t="s">
        <v>240</v>
      </c>
      <c r="C33" s="100">
        <v>500</v>
      </c>
      <c r="D33" s="121">
        <v>134000</v>
      </c>
      <c r="E33" s="121"/>
      <c r="F33" s="122">
        <v>134000</v>
      </c>
    </row>
    <row r="34" spans="1:6" s="62" customFormat="1" ht="54" customHeight="1">
      <c r="A34" s="90" t="s">
        <v>420</v>
      </c>
      <c r="B34" s="112" t="s">
        <v>242</v>
      </c>
      <c r="C34" s="100">
        <v>500</v>
      </c>
      <c r="D34" s="105">
        <v>200000</v>
      </c>
      <c r="E34" s="105"/>
      <c r="F34" s="105">
        <v>200000</v>
      </c>
    </row>
    <row r="35" spans="1:6" s="62" customFormat="1" ht="17.25" customHeight="1">
      <c r="A35" s="70" t="s">
        <v>204</v>
      </c>
      <c r="B35" s="107" t="s">
        <v>205</v>
      </c>
      <c r="C35" s="100"/>
      <c r="D35" s="123">
        <f>D36</f>
        <v>12213819.94</v>
      </c>
      <c r="E35" s="123">
        <f>E36</f>
        <v>0</v>
      </c>
      <c r="F35" s="123">
        <f>F36</f>
        <v>12409208</v>
      </c>
    </row>
    <row r="36" spans="1:6" s="62" customFormat="1" ht="132" customHeight="1">
      <c r="A36" s="72" t="s">
        <v>421</v>
      </c>
      <c r="B36" s="112" t="s">
        <v>238</v>
      </c>
      <c r="C36" s="100">
        <v>500</v>
      </c>
      <c r="D36" s="124">
        <v>12213819.94</v>
      </c>
      <c r="E36" s="125"/>
      <c r="F36" s="106">
        <v>12409208</v>
      </c>
    </row>
    <row r="37" spans="1:6" s="62" customFormat="1" ht="42.75" customHeight="1">
      <c r="A37" s="70" t="s">
        <v>444</v>
      </c>
      <c r="B37" s="107" t="s">
        <v>206</v>
      </c>
      <c r="C37" s="100"/>
      <c r="D37" s="101">
        <f>D38</f>
        <v>22435323.560000002</v>
      </c>
      <c r="E37" s="101">
        <f>E38</f>
        <v>0</v>
      </c>
      <c r="F37" s="101">
        <f>F38</f>
        <v>22399365.560000002</v>
      </c>
    </row>
    <row r="38" spans="1:6" s="62" customFormat="1" ht="25.5" customHeight="1">
      <c r="A38" s="68" t="s">
        <v>159</v>
      </c>
      <c r="B38" s="126" t="s">
        <v>207</v>
      </c>
      <c r="C38" s="100"/>
      <c r="D38" s="101">
        <f>D39+D42+D47</f>
        <v>22435323.560000002</v>
      </c>
      <c r="E38" s="101">
        <f>E39+E42+E47</f>
        <v>0</v>
      </c>
      <c r="F38" s="101">
        <f>F39+F42+F47</f>
        <v>22399365.560000002</v>
      </c>
    </row>
    <row r="39" spans="1:6" s="62" customFormat="1" ht="23.25" customHeight="1">
      <c r="A39" s="70" t="s">
        <v>163</v>
      </c>
      <c r="B39" s="127" t="s">
        <v>208</v>
      </c>
      <c r="C39" s="100"/>
      <c r="D39" s="101">
        <f>D40+D41</f>
        <v>6559004.76</v>
      </c>
      <c r="E39" s="101">
        <f>E40+E41</f>
        <v>0</v>
      </c>
      <c r="F39" s="101">
        <f>F40+F41</f>
        <v>6559004.76</v>
      </c>
    </row>
    <row r="40" spans="1:6" s="62" customFormat="1" ht="42.75" customHeight="1">
      <c r="A40" s="72" t="s">
        <v>445</v>
      </c>
      <c r="B40" s="128" t="s">
        <v>209</v>
      </c>
      <c r="C40" s="100">
        <v>100</v>
      </c>
      <c r="D40" s="129">
        <v>5138104.99</v>
      </c>
      <c r="E40" s="129"/>
      <c r="F40" s="129">
        <v>5138104.99</v>
      </c>
    </row>
    <row r="41" spans="1:6" s="62" customFormat="1" ht="43.5" customHeight="1">
      <c r="A41" s="72" t="s">
        <v>446</v>
      </c>
      <c r="B41" s="128" t="s">
        <v>209</v>
      </c>
      <c r="C41" s="100">
        <v>200</v>
      </c>
      <c r="D41" s="130">
        <v>1420899.77</v>
      </c>
      <c r="E41" s="130"/>
      <c r="F41" s="130">
        <v>1420899.77</v>
      </c>
    </row>
    <row r="42" spans="1:6" s="62" customFormat="1" ht="24" customHeight="1">
      <c r="A42" s="91" t="s">
        <v>164</v>
      </c>
      <c r="B42" s="126" t="s">
        <v>210</v>
      </c>
      <c r="C42" s="131"/>
      <c r="D42" s="98">
        <f>D43+D44+D45+D46</f>
        <v>7193363</v>
      </c>
      <c r="E42" s="98">
        <f>E43+E44+E45+E46</f>
        <v>0</v>
      </c>
      <c r="F42" s="98">
        <f>F43+F44+F45+F46</f>
        <v>7157405</v>
      </c>
    </row>
    <row r="43" spans="1:6" s="62" customFormat="1" ht="30.75" customHeight="1">
      <c r="A43" s="72" t="s">
        <v>447</v>
      </c>
      <c r="B43" s="132" t="s">
        <v>211</v>
      </c>
      <c r="C43" s="100">
        <v>100</v>
      </c>
      <c r="D43" s="121">
        <v>5994687</v>
      </c>
      <c r="E43" s="121"/>
      <c r="F43" s="121">
        <v>5994687</v>
      </c>
    </row>
    <row r="44" spans="1:6" s="62" customFormat="1" ht="39.75" customHeight="1">
      <c r="A44" s="72" t="s">
        <v>448</v>
      </c>
      <c r="B44" s="132" t="s">
        <v>211</v>
      </c>
      <c r="C44" s="100">
        <v>200</v>
      </c>
      <c r="D44" s="125">
        <v>1135986</v>
      </c>
      <c r="E44" s="125"/>
      <c r="F44" s="125">
        <v>1135986</v>
      </c>
    </row>
    <row r="45" spans="1:6" s="62" customFormat="1" ht="41.25" customHeight="1">
      <c r="A45" s="72" t="s">
        <v>449</v>
      </c>
      <c r="B45" s="132" t="s">
        <v>211</v>
      </c>
      <c r="C45" s="118">
        <v>800</v>
      </c>
      <c r="D45" s="133">
        <v>26732</v>
      </c>
      <c r="E45" s="125"/>
      <c r="F45" s="125">
        <v>26732</v>
      </c>
    </row>
    <row r="46" spans="1:6" s="62" customFormat="1" ht="45" customHeight="1">
      <c r="A46" s="72" t="s">
        <v>411</v>
      </c>
      <c r="B46" s="112" t="s">
        <v>219</v>
      </c>
      <c r="C46" s="100">
        <v>200</v>
      </c>
      <c r="D46" s="105">
        <v>35958</v>
      </c>
      <c r="E46" s="134"/>
      <c r="F46" s="134">
        <v>0</v>
      </c>
    </row>
    <row r="47" spans="1:6" s="62" customFormat="1" ht="30.75" customHeight="1">
      <c r="A47" s="70" t="s">
        <v>165</v>
      </c>
      <c r="B47" s="107" t="s">
        <v>212</v>
      </c>
      <c r="C47" s="135"/>
      <c r="D47" s="101">
        <f>D48+D49+D50</f>
        <v>8682955.8</v>
      </c>
      <c r="E47" s="101">
        <f>E48+E49+E50</f>
        <v>0</v>
      </c>
      <c r="F47" s="101">
        <f>F48+F49+F50</f>
        <v>8682955.8</v>
      </c>
    </row>
    <row r="48" spans="1:6" s="62" customFormat="1" ht="30.75" customHeight="1">
      <c r="A48" s="72" t="s">
        <v>450</v>
      </c>
      <c r="B48" s="136" t="s">
        <v>213</v>
      </c>
      <c r="C48" s="100">
        <v>100</v>
      </c>
      <c r="D48" s="137">
        <v>6322955.8</v>
      </c>
      <c r="E48" s="137"/>
      <c r="F48" s="137">
        <v>6322955.8</v>
      </c>
    </row>
    <row r="49" spans="1:6" s="62" customFormat="1" ht="36.75" customHeight="1">
      <c r="A49" s="72" t="s">
        <v>451</v>
      </c>
      <c r="B49" s="136" t="s">
        <v>213</v>
      </c>
      <c r="C49" s="100">
        <v>200</v>
      </c>
      <c r="D49" s="138">
        <v>2357000</v>
      </c>
      <c r="E49" s="105"/>
      <c r="F49" s="138">
        <v>2357000</v>
      </c>
    </row>
    <row r="50" spans="1:6" s="62" customFormat="1" ht="30" customHeight="1">
      <c r="A50" s="72" t="s">
        <v>452</v>
      </c>
      <c r="B50" s="136" t="s">
        <v>213</v>
      </c>
      <c r="C50" s="100">
        <v>800</v>
      </c>
      <c r="D50" s="139">
        <v>3000</v>
      </c>
      <c r="E50" s="105"/>
      <c r="F50" s="139">
        <v>3000</v>
      </c>
    </row>
    <row r="51" spans="1:6" s="62" customFormat="1" ht="42" customHeight="1">
      <c r="A51" s="92" t="s">
        <v>453</v>
      </c>
      <c r="B51" s="126" t="s">
        <v>214</v>
      </c>
      <c r="C51" s="140"/>
      <c r="D51" s="101">
        <f aca="true" t="shared" si="3" ref="D51:F53">D52</f>
        <v>835313.26</v>
      </c>
      <c r="E51" s="101">
        <f t="shared" si="3"/>
        <v>0</v>
      </c>
      <c r="F51" s="101">
        <f t="shared" si="3"/>
        <v>835313.26</v>
      </c>
    </row>
    <row r="52" spans="1:6" s="41" customFormat="1" ht="21" customHeight="1">
      <c r="A52" s="68" t="s">
        <v>159</v>
      </c>
      <c r="B52" s="110" t="s">
        <v>215</v>
      </c>
      <c r="C52" s="100"/>
      <c r="D52" s="119">
        <f t="shared" si="3"/>
        <v>835313.26</v>
      </c>
      <c r="E52" s="119">
        <f t="shared" si="3"/>
        <v>0</v>
      </c>
      <c r="F52" s="119">
        <f t="shared" si="3"/>
        <v>835313.26</v>
      </c>
    </row>
    <row r="53" spans="1:6" s="41" customFormat="1" ht="30" customHeight="1">
      <c r="A53" s="69" t="s">
        <v>166</v>
      </c>
      <c r="B53" s="110" t="s">
        <v>216</v>
      </c>
      <c r="C53" s="100"/>
      <c r="D53" s="101">
        <f t="shared" si="3"/>
        <v>835313.26</v>
      </c>
      <c r="E53" s="101">
        <f t="shared" si="3"/>
        <v>0</v>
      </c>
      <c r="F53" s="101">
        <f t="shared" si="3"/>
        <v>835313.26</v>
      </c>
    </row>
    <row r="54" spans="1:6" s="41" customFormat="1" ht="54" customHeight="1">
      <c r="A54" s="93" t="s">
        <v>422</v>
      </c>
      <c r="B54" s="116" t="s">
        <v>237</v>
      </c>
      <c r="C54" s="141">
        <v>500</v>
      </c>
      <c r="D54" s="105">
        <v>835313.26</v>
      </c>
      <c r="E54" s="105"/>
      <c r="F54" s="105">
        <v>835313.26</v>
      </c>
    </row>
    <row r="55" spans="1:6" s="41" customFormat="1" ht="43.5" customHeight="1">
      <c r="A55" s="70" t="s">
        <v>454</v>
      </c>
      <c r="B55" s="142" t="s">
        <v>455</v>
      </c>
      <c r="C55" s="100"/>
      <c r="D55" s="143">
        <f>D56+D57+D61+D62+D63+D64+D67+D68+D69+D70+D71</f>
        <v>21070279.259999998</v>
      </c>
      <c r="E55" s="143">
        <f>E56+E57+E61+E62+E63+E64+E67+E68+E69+E70+E71</f>
        <v>0</v>
      </c>
      <c r="F55" s="143">
        <f>F56+F57+F61+F62+F63+F64+F67+F68+F69+F70+F71</f>
        <v>21070279.259999998</v>
      </c>
    </row>
    <row r="56" spans="1:6" s="62" customFormat="1" ht="69.75" customHeight="1">
      <c r="A56" s="70" t="s">
        <v>405</v>
      </c>
      <c r="B56" s="107" t="s">
        <v>157</v>
      </c>
      <c r="C56" s="135">
        <v>100</v>
      </c>
      <c r="D56" s="101">
        <v>1867174.65</v>
      </c>
      <c r="E56" s="101"/>
      <c r="F56" s="101">
        <v>1867174.65</v>
      </c>
    </row>
    <row r="57" spans="1:7" s="62" customFormat="1" ht="30.75" customHeight="1">
      <c r="A57" s="68" t="s">
        <v>262</v>
      </c>
      <c r="B57" s="107" t="s">
        <v>221</v>
      </c>
      <c r="C57" s="100"/>
      <c r="D57" s="101">
        <f>D58+D59</f>
        <v>1349259.5699999998</v>
      </c>
      <c r="E57" s="101">
        <f>E58+E59</f>
        <v>0</v>
      </c>
      <c r="F57" s="101">
        <f>F58+F59</f>
        <v>1349259.5699999998</v>
      </c>
      <c r="G57" s="63"/>
    </row>
    <row r="58" spans="1:6" s="62" customFormat="1" ht="80.25" customHeight="1">
      <c r="A58" s="72" t="s">
        <v>429</v>
      </c>
      <c r="B58" s="112" t="s">
        <v>221</v>
      </c>
      <c r="C58" s="100">
        <v>100</v>
      </c>
      <c r="D58" s="105">
        <v>821995.57</v>
      </c>
      <c r="E58" s="105"/>
      <c r="F58" s="105">
        <v>821995.57</v>
      </c>
    </row>
    <row r="59" spans="1:6" s="62" customFormat="1" ht="48" customHeight="1">
      <c r="A59" s="72" t="s">
        <v>412</v>
      </c>
      <c r="B59" s="112" t="s">
        <v>221</v>
      </c>
      <c r="C59" s="100">
        <v>200</v>
      </c>
      <c r="D59" s="106">
        <v>527264</v>
      </c>
      <c r="E59" s="106"/>
      <c r="F59" s="106">
        <v>527264</v>
      </c>
    </row>
    <row r="60" spans="1:6" s="62" customFormat="1" ht="29.25" customHeight="1" hidden="1">
      <c r="A60" s="72" t="s">
        <v>430</v>
      </c>
      <c r="B60" s="112" t="s">
        <v>221</v>
      </c>
      <c r="C60" s="100">
        <v>800</v>
      </c>
      <c r="D60" s="105"/>
      <c r="E60" s="105"/>
      <c r="F60" s="105"/>
    </row>
    <row r="61" spans="1:6" s="62" customFormat="1" ht="42" customHeight="1">
      <c r="A61" s="68" t="s">
        <v>423</v>
      </c>
      <c r="B61" s="144" t="s">
        <v>230</v>
      </c>
      <c r="C61" s="135">
        <v>500</v>
      </c>
      <c r="D61" s="145">
        <v>6572164.04</v>
      </c>
      <c r="E61" s="145"/>
      <c r="F61" s="145">
        <v>6572164.04</v>
      </c>
    </row>
    <row r="62" spans="1:6" s="62" customFormat="1" ht="42" customHeight="1">
      <c r="A62" s="68" t="s">
        <v>424</v>
      </c>
      <c r="B62" s="144" t="s">
        <v>233</v>
      </c>
      <c r="C62" s="135">
        <v>500</v>
      </c>
      <c r="D62" s="146">
        <v>1721178</v>
      </c>
      <c r="E62" s="146"/>
      <c r="F62" s="146">
        <v>1721178</v>
      </c>
    </row>
    <row r="63" spans="1:6" s="62" customFormat="1" ht="55.5" customHeight="1">
      <c r="A63" s="70" t="s">
        <v>431</v>
      </c>
      <c r="B63" s="107" t="s">
        <v>228</v>
      </c>
      <c r="C63" s="135">
        <v>800</v>
      </c>
      <c r="D63" s="101">
        <v>100000</v>
      </c>
      <c r="E63" s="101"/>
      <c r="F63" s="101">
        <v>100000</v>
      </c>
    </row>
    <row r="64" spans="1:6" s="62" customFormat="1" ht="20.25" customHeight="1">
      <c r="A64" s="68" t="s">
        <v>222</v>
      </c>
      <c r="B64" s="107" t="s">
        <v>227</v>
      </c>
      <c r="C64" s="135"/>
      <c r="D64" s="101">
        <f>D65+D66</f>
        <v>250000</v>
      </c>
      <c r="E64" s="101">
        <f>E65+E66</f>
        <v>0</v>
      </c>
      <c r="F64" s="101">
        <f>F65+F66</f>
        <v>250000</v>
      </c>
    </row>
    <row r="65" spans="1:6" s="62" customFormat="1" ht="39.75" customHeight="1">
      <c r="A65" s="72" t="s">
        <v>413</v>
      </c>
      <c r="B65" s="112" t="s">
        <v>227</v>
      </c>
      <c r="C65" s="100">
        <v>200</v>
      </c>
      <c r="D65" s="105">
        <v>100000</v>
      </c>
      <c r="E65" s="105"/>
      <c r="F65" s="105">
        <v>100000</v>
      </c>
    </row>
    <row r="66" spans="1:6" s="60" customFormat="1" ht="32.25" customHeight="1">
      <c r="A66" s="72" t="s">
        <v>432</v>
      </c>
      <c r="B66" s="112" t="s">
        <v>227</v>
      </c>
      <c r="C66" s="100">
        <v>800</v>
      </c>
      <c r="D66" s="147">
        <v>150000</v>
      </c>
      <c r="E66" s="115"/>
      <c r="F66" s="147">
        <v>150000</v>
      </c>
    </row>
    <row r="67" spans="1:6" s="62" customFormat="1" ht="42.75" customHeight="1">
      <c r="A67" s="68" t="s">
        <v>425</v>
      </c>
      <c r="B67" s="144" t="s">
        <v>234</v>
      </c>
      <c r="C67" s="135">
        <v>500</v>
      </c>
      <c r="D67" s="101">
        <v>1410503</v>
      </c>
      <c r="E67" s="101"/>
      <c r="F67" s="101">
        <v>1410503</v>
      </c>
    </row>
    <row r="68" spans="1:6" s="62" customFormat="1" ht="37.5" customHeight="1" hidden="1">
      <c r="A68" s="70" t="s">
        <v>433</v>
      </c>
      <c r="B68" s="148" t="s">
        <v>217</v>
      </c>
      <c r="C68" s="135">
        <v>800</v>
      </c>
      <c r="D68" s="105">
        <v>0</v>
      </c>
      <c r="E68" s="101"/>
      <c r="F68" s="106">
        <v>0</v>
      </c>
    </row>
    <row r="69" spans="1:6" s="60" customFormat="1" ht="40.5" customHeight="1">
      <c r="A69" s="68" t="s">
        <v>426</v>
      </c>
      <c r="B69" s="144" t="s">
        <v>232</v>
      </c>
      <c r="C69" s="135">
        <v>500</v>
      </c>
      <c r="D69" s="101">
        <v>7500000</v>
      </c>
      <c r="E69" s="101"/>
      <c r="F69" s="101">
        <v>7500000</v>
      </c>
    </row>
    <row r="70" spans="1:6" s="60" customFormat="1" ht="50.25" customHeight="1">
      <c r="A70" s="68" t="s">
        <v>427</v>
      </c>
      <c r="B70" s="144" t="s">
        <v>235</v>
      </c>
      <c r="C70" s="135">
        <v>500</v>
      </c>
      <c r="D70" s="101">
        <v>240000</v>
      </c>
      <c r="E70" s="101"/>
      <c r="F70" s="98">
        <v>240000</v>
      </c>
    </row>
    <row r="71" spans="1:6" s="60" customFormat="1" ht="30" customHeight="1">
      <c r="A71" s="68" t="s">
        <v>428</v>
      </c>
      <c r="B71" s="149" t="s">
        <v>231</v>
      </c>
      <c r="C71" s="135">
        <v>500</v>
      </c>
      <c r="D71" s="101">
        <v>60000</v>
      </c>
      <c r="E71" s="101"/>
      <c r="F71" s="98">
        <v>60000</v>
      </c>
    </row>
    <row r="72" spans="1:6" s="60" customFormat="1" ht="18.75" customHeight="1">
      <c r="A72" s="68" t="s">
        <v>472</v>
      </c>
      <c r="B72" s="150"/>
      <c r="C72" s="97"/>
      <c r="D72" s="101">
        <f>D5+D55</f>
        <v>88498763.41</v>
      </c>
      <c r="E72" s="101">
        <f>E5+E55</f>
        <v>0</v>
      </c>
      <c r="F72" s="101">
        <f>F5+F55</f>
        <v>77812341</v>
      </c>
    </row>
    <row r="73" spans="4:6" ht="12.75">
      <c r="D73" s="50"/>
      <c r="E73" s="50"/>
      <c r="F73" s="50"/>
    </row>
    <row r="74" spans="4:7" ht="12.75">
      <c r="D74" s="53"/>
      <c r="E74" s="53"/>
      <c r="F74" s="53"/>
      <c r="G74" s="54"/>
    </row>
    <row r="75" spans="4:7" ht="12.75">
      <c r="D75" s="53"/>
      <c r="E75" s="53"/>
      <c r="F75" s="53"/>
      <c r="G75" s="54"/>
    </row>
    <row r="76" spans="4:7" ht="12.75">
      <c r="D76" s="53"/>
      <c r="E76" s="53"/>
      <c r="F76" s="53"/>
      <c r="G76" s="54"/>
    </row>
  </sheetData>
  <sheetProtection/>
  <mergeCells count="7">
    <mergeCell ref="C1:F1"/>
    <mergeCell ref="A2:F2"/>
    <mergeCell ref="A3:A4"/>
    <mergeCell ref="B3:B4"/>
    <mergeCell ref="C3:C4"/>
    <mergeCell ref="D3:D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Normal="160" zoomScaleSheetLayoutView="100" zoomScalePageLayoutView="0" workbookViewId="0" topLeftCell="A31">
      <selection activeCell="A6" sqref="A6"/>
    </sheetView>
  </sheetViews>
  <sheetFormatPr defaultColWidth="8.88671875" defaultRowHeight="12.75"/>
  <cols>
    <col min="1" max="1" width="48.6640625" style="42" customWidth="1"/>
    <col min="2" max="3" width="2.99609375" style="42" customWidth="1"/>
    <col min="4" max="4" width="2.5546875" style="42" customWidth="1"/>
    <col min="5" max="5" width="8.4453125" style="42" customWidth="1"/>
    <col min="6" max="6" width="3.10546875" style="42" customWidth="1"/>
    <col min="7" max="7" width="10.99609375" style="47" customWidth="1"/>
    <col min="8" max="8" width="12.10546875" style="47" hidden="1" customWidth="1"/>
    <col min="9" max="9" width="10.6640625" style="43" hidden="1" customWidth="1"/>
    <col min="10" max="11" width="8.88671875" style="43" hidden="1" customWidth="1"/>
    <col min="12" max="15" width="0" style="77" hidden="1" customWidth="1"/>
    <col min="16" max="16384" width="8.88671875" style="43" customWidth="1"/>
  </cols>
  <sheetData>
    <row r="1" spans="1:15" ht="101.25" customHeight="1">
      <c r="A1" s="76"/>
      <c r="B1" s="342" t="s">
        <v>479</v>
      </c>
      <c r="C1" s="342"/>
      <c r="D1" s="342"/>
      <c r="E1" s="342"/>
      <c r="F1" s="342"/>
      <c r="G1" s="342"/>
      <c r="H1" s="76"/>
      <c r="O1" s="78"/>
    </row>
    <row r="2" spans="1:8" ht="56.25" customHeight="1">
      <c r="A2" s="343" t="s">
        <v>480</v>
      </c>
      <c r="B2" s="343"/>
      <c r="C2" s="343"/>
      <c r="D2" s="343"/>
      <c r="E2" s="343"/>
      <c r="F2" s="343"/>
      <c r="G2" s="343"/>
      <c r="H2" s="343"/>
    </row>
    <row r="3" spans="1:15" ht="11.25" customHeight="1">
      <c r="A3" s="348" t="s">
        <v>104</v>
      </c>
      <c r="B3" s="348"/>
      <c r="C3" s="348" t="s">
        <v>32</v>
      </c>
      <c r="D3" s="348" t="s">
        <v>33</v>
      </c>
      <c r="E3" s="348" t="s">
        <v>34</v>
      </c>
      <c r="F3" s="348" t="s">
        <v>35</v>
      </c>
      <c r="G3" s="344" t="s">
        <v>470</v>
      </c>
      <c r="H3" s="345"/>
      <c r="O3" s="78"/>
    </row>
    <row r="4" spans="1:8" ht="21.75" customHeight="1">
      <c r="A4" s="348" t="s">
        <v>50</v>
      </c>
      <c r="B4" s="348"/>
      <c r="C4" s="348" t="s">
        <v>50</v>
      </c>
      <c r="D4" s="348" t="s">
        <v>50</v>
      </c>
      <c r="E4" s="348" t="s">
        <v>50</v>
      </c>
      <c r="F4" s="348" t="s">
        <v>50</v>
      </c>
      <c r="G4" s="346"/>
      <c r="H4" s="347"/>
    </row>
    <row r="5" spans="1:8" ht="15" customHeight="1">
      <c r="A5" s="219" t="s">
        <v>461</v>
      </c>
      <c r="B5" s="220">
        <v>300</v>
      </c>
      <c r="C5" s="221" t="s">
        <v>50</v>
      </c>
      <c r="D5" s="221" t="s">
        <v>50</v>
      </c>
      <c r="E5" s="221" t="s">
        <v>50</v>
      </c>
      <c r="F5" s="221" t="s">
        <v>50</v>
      </c>
      <c r="G5" s="222">
        <f>SUM(G6:G44)</f>
        <v>92077977.02999999</v>
      </c>
      <c r="H5" s="223"/>
    </row>
    <row r="6" spans="1:15" s="48" customFormat="1" ht="75.75" customHeight="1">
      <c r="A6" s="224" t="s">
        <v>468</v>
      </c>
      <c r="B6" s="225">
        <v>300</v>
      </c>
      <c r="C6" s="225" t="s">
        <v>42</v>
      </c>
      <c r="D6" s="226" t="s">
        <v>38</v>
      </c>
      <c r="E6" s="227" t="s">
        <v>157</v>
      </c>
      <c r="F6" s="154">
        <v>100</v>
      </c>
      <c r="G6" s="106">
        <v>1867174.65</v>
      </c>
      <c r="H6" s="228"/>
      <c r="L6" s="79"/>
      <c r="M6" s="79"/>
      <c r="N6" s="79"/>
      <c r="O6" s="79"/>
    </row>
    <row r="7" spans="1:8" ht="54" customHeight="1">
      <c r="A7" s="71" t="s">
        <v>429</v>
      </c>
      <c r="B7" s="221">
        <v>300</v>
      </c>
      <c r="C7" s="221" t="s">
        <v>42</v>
      </c>
      <c r="D7" s="221" t="s">
        <v>37</v>
      </c>
      <c r="E7" s="227" t="s">
        <v>221</v>
      </c>
      <c r="F7" s="221">
        <v>100</v>
      </c>
      <c r="G7" s="106">
        <v>821995.57</v>
      </c>
      <c r="H7" s="229"/>
    </row>
    <row r="8" spans="1:8" ht="41.25" customHeight="1">
      <c r="A8" s="71" t="s">
        <v>412</v>
      </c>
      <c r="B8" s="221">
        <v>300</v>
      </c>
      <c r="C8" s="221" t="s">
        <v>42</v>
      </c>
      <c r="D8" s="221" t="s">
        <v>37</v>
      </c>
      <c r="E8" s="227" t="s">
        <v>221</v>
      </c>
      <c r="F8" s="221">
        <v>200</v>
      </c>
      <c r="G8" s="106">
        <v>527264</v>
      </c>
      <c r="H8" s="230"/>
    </row>
    <row r="9" spans="1:8" ht="25.5" customHeight="1">
      <c r="A9" s="71" t="s">
        <v>430</v>
      </c>
      <c r="B9" s="221">
        <v>300</v>
      </c>
      <c r="C9" s="221" t="s">
        <v>42</v>
      </c>
      <c r="D9" s="221" t="s">
        <v>37</v>
      </c>
      <c r="E9" s="227" t="s">
        <v>221</v>
      </c>
      <c r="F9" s="221">
        <v>800</v>
      </c>
      <c r="G9" s="106">
        <v>0</v>
      </c>
      <c r="H9" s="229"/>
    </row>
    <row r="10" spans="1:8" ht="28.5" customHeight="1">
      <c r="A10" s="206" t="s">
        <v>423</v>
      </c>
      <c r="B10" s="221">
        <v>300</v>
      </c>
      <c r="C10" s="221" t="s">
        <v>42</v>
      </c>
      <c r="D10" s="221" t="s">
        <v>37</v>
      </c>
      <c r="E10" s="227" t="s">
        <v>230</v>
      </c>
      <c r="F10" s="221">
        <v>500</v>
      </c>
      <c r="G10" s="106">
        <v>6518927</v>
      </c>
      <c r="H10" s="229"/>
    </row>
    <row r="11" spans="1:8" ht="36.75" customHeight="1">
      <c r="A11" s="206" t="s">
        <v>424</v>
      </c>
      <c r="B11" s="221">
        <v>300</v>
      </c>
      <c r="C11" s="221" t="s">
        <v>42</v>
      </c>
      <c r="D11" s="231" t="s">
        <v>225</v>
      </c>
      <c r="E11" s="227" t="s">
        <v>233</v>
      </c>
      <c r="F11" s="221">
        <v>500</v>
      </c>
      <c r="G11" s="106">
        <v>1721178</v>
      </c>
      <c r="H11" s="229"/>
    </row>
    <row r="12" spans="1:8" ht="39" customHeight="1">
      <c r="A12" s="224" t="s">
        <v>431</v>
      </c>
      <c r="B12" s="232">
        <v>300</v>
      </c>
      <c r="C12" s="233" t="s">
        <v>42</v>
      </c>
      <c r="D12" s="234">
        <v>11</v>
      </c>
      <c r="E12" s="235" t="s">
        <v>228</v>
      </c>
      <c r="F12" s="234">
        <v>800</v>
      </c>
      <c r="G12" s="122">
        <v>100000</v>
      </c>
      <c r="H12" s="228"/>
    </row>
    <row r="13" spans="1:8" ht="27.75" customHeight="1">
      <c r="A13" s="71" t="s">
        <v>413</v>
      </c>
      <c r="B13" s="236">
        <v>300</v>
      </c>
      <c r="C13" s="236" t="s">
        <v>42</v>
      </c>
      <c r="D13" s="236" t="s">
        <v>7</v>
      </c>
      <c r="E13" s="227" t="s">
        <v>227</v>
      </c>
      <c r="F13" s="221">
        <v>200</v>
      </c>
      <c r="G13" s="106">
        <v>100000</v>
      </c>
      <c r="H13" s="237"/>
    </row>
    <row r="14" spans="1:8" ht="27" customHeight="1">
      <c r="A14" s="71" t="s">
        <v>432</v>
      </c>
      <c r="B14" s="236">
        <v>300</v>
      </c>
      <c r="C14" s="236" t="s">
        <v>42</v>
      </c>
      <c r="D14" s="236" t="s">
        <v>7</v>
      </c>
      <c r="E14" s="227" t="s">
        <v>227</v>
      </c>
      <c r="F14" s="221">
        <v>800</v>
      </c>
      <c r="G14" s="106">
        <v>150000</v>
      </c>
      <c r="H14" s="228"/>
    </row>
    <row r="15" spans="1:8" ht="49.5" customHeight="1">
      <c r="A15" s="238" t="s">
        <v>406</v>
      </c>
      <c r="B15" s="236">
        <v>300</v>
      </c>
      <c r="C15" s="236" t="s">
        <v>42</v>
      </c>
      <c r="D15" s="236" t="s">
        <v>7</v>
      </c>
      <c r="E15" s="227" t="s">
        <v>226</v>
      </c>
      <c r="F15" s="221">
        <v>200</v>
      </c>
      <c r="G15" s="106">
        <v>875000</v>
      </c>
      <c r="H15" s="239"/>
    </row>
    <row r="16" spans="1:15" s="44" customFormat="1" ht="30.75" customHeight="1">
      <c r="A16" s="71" t="s">
        <v>407</v>
      </c>
      <c r="B16" s="236">
        <v>300</v>
      </c>
      <c r="C16" s="236" t="s">
        <v>42</v>
      </c>
      <c r="D16" s="236" t="s">
        <v>7</v>
      </c>
      <c r="E16" s="227" t="s">
        <v>257</v>
      </c>
      <c r="F16" s="221">
        <v>200</v>
      </c>
      <c r="G16" s="106">
        <v>99500</v>
      </c>
      <c r="H16" s="228"/>
      <c r="J16" s="61"/>
      <c r="L16" s="80"/>
      <c r="M16" s="80"/>
      <c r="N16" s="80"/>
      <c r="O16" s="80"/>
    </row>
    <row r="17" spans="1:15" s="44" customFormat="1" ht="27" customHeight="1">
      <c r="A17" s="71" t="s">
        <v>408</v>
      </c>
      <c r="B17" s="236">
        <v>300</v>
      </c>
      <c r="C17" s="236" t="s">
        <v>42</v>
      </c>
      <c r="D17" s="236" t="s">
        <v>7</v>
      </c>
      <c r="E17" s="227" t="s">
        <v>258</v>
      </c>
      <c r="F17" s="240">
        <v>200</v>
      </c>
      <c r="G17" s="106">
        <v>20000</v>
      </c>
      <c r="H17" s="228"/>
      <c r="L17" s="80"/>
      <c r="M17" s="80"/>
      <c r="N17" s="80"/>
      <c r="O17" s="80"/>
    </row>
    <row r="18" spans="1:15" s="44" customFormat="1" ht="42" customHeight="1">
      <c r="A18" s="71" t="s">
        <v>409</v>
      </c>
      <c r="B18" s="236">
        <v>300</v>
      </c>
      <c r="C18" s="236" t="s">
        <v>42</v>
      </c>
      <c r="D18" s="236" t="s">
        <v>7</v>
      </c>
      <c r="E18" s="227" t="s">
        <v>259</v>
      </c>
      <c r="F18" s="221">
        <v>200</v>
      </c>
      <c r="G18" s="106">
        <v>8000</v>
      </c>
      <c r="H18" s="228"/>
      <c r="L18" s="80"/>
      <c r="M18" s="80"/>
      <c r="N18" s="80"/>
      <c r="O18" s="80"/>
    </row>
    <row r="19" spans="1:15" s="44" customFormat="1" ht="30.75" customHeight="1">
      <c r="A19" s="71" t="s">
        <v>435</v>
      </c>
      <c r="B19" s="236">
        <v>300</v>
      </c>
      <c r="C19" s="236" t="s">
        <v>42</v>
      </c>
      <c r="D19" s="236" t="s">
        <v>7</v>
      </c>
      <c r="E19" s="227" t="s">
        <v>260</v>
      </c>
      <c r="F19" s="221">
        <v>500</v>
      </c>
      <c r="G19" s="106">
        <v>398831</v>
      </c>
      <c r="H19" s="228"/>
      <c r="L19" s="80"/>
      <c r="M19" s="80"/>
      <c r="N19" s="80"/>
      <c r="O19" s="80"/>
    </row>
    <row r="20" spans="1:15" s="44" customFormat="1" ht="30" customHeight="1">
      <c r="A20" s="206" t="s">
        <v>425</v>
      </c>
      <c r="B20" s="236">
        <v>300</v>
      </c>
      <c r="C20" s="236" t="s">
        <v>42</v>
      </c>
      <c r="D20" s="236" t="s">
        <v>7</v>
      </c>
      <c r="E20" s="227" t="s">
        <v>234</v>
      </c>
      <c r="F20" s="221">
        <v>500</v>
      </c>
      <c r="G20" s="106">
        <v>1410503</v>
      </c>
      <c r="H20" s="228"/>
      <c r="L20" s="80"/>
      <c r="M20" s="80"/>
      <c r="N20" s="80"/>
      <c r="O20" s="80"/>
    </row>
    <row r="21" spans="1:15" s="44" customFormat="1" ht="30.75" customHeight="1">
      <c r="A21" s="224" t="s">
        <v>433</v>
      </c>
      <c r="B21" s="236">
        <v>300</v>
      </c>
      <c r="C21" s="236" t="s">
        <v>42</v>
      </c>
      <c r="D21" s="236" t="s">
        <v>7</v>
      </c>
      <c r="E21" s="227" t="s">
        <v>217</v>
      </c>
      <c r="F21" s="221">
        <v>800</v>
      </c>
      <c r="G21" s="106">
        <v>0</v>
      </c>
      <c r="H21" s="228"/>
      <c r="L21" s="80"/>
      <c r="M21" s="80"/>
      <c r="N21" s="80"/>
      <c r="O21" s="80"/>
    </row>
    <row r="22" spans="1:8" ht="27.75" customHeight="1">
      <c r="A22" s="71" t="s">
        <v>415</v>
      </c>
      <c r="B22" s="236">
        <v>300</v>
      </c>
      <c r="C22" s="236" t="s">
        <v>44</v>
      </c>
      <c r="D22" s="236">
        <v>10</v>
      </c>
      <c r="E22" s="227" t="s">
        <v>247</v>
      </c>
      <c r="F22" s="221">
        <v>500</v>
      </c>
      <c r="G22" s="241">
        <v>188428</v>
      </c>
      <c r="H22" s="239"/>
    </row>
    <row r="23" spans="1:8" ht="30" customHeight="1">
      <c r="A23" s="71" t="s">
        <v>416</v>
      </c>
      <c r="B23" s="236">
        <v>300</v>
      </c>
      <c r="C23" s="236" t="s">
        <v>44</v>
      </c>
      <c r="D23" s="236">
        <v>10</v>
      </c>
      <c r="E23" s="227" t="s">
        <v>248</v>
      </c>
      <c r="F23" s="221">
        <v>500</v>
      </c>
      <c r="G23" s="241">
        <v>107328</v>
      </c>
      <c r="H23" s="239"/>
    </row>
    <row r="24" spans="1:8" ht="36.75" customHeight="1">
      <c r="A24" s="71" t="s">
        <v>417</v>
      </c>
      <c r="B24" s="221">
        <v>300</v>
      </c>
      <c r="C24" s="236" t="s">
        <v>37</v>
      </c>
      <c r="D24" s="236" t="s">
        <v>43</v>
      </c>
      <c r="E24" s="227" t="s">
        <v>255</v>
      </c>
      <c r="F24" s="221">
        <v>500</v>
      </c>
      <c r="G24" s="106">
        <v>14443952.41</v>
      </c>
      <c r="H24" s="242" t="e">
        <f>#REF!</f>
        <v>#REF!</v>
      </c>
    </row>
    <row r="25" spans="1:9" ht="63" customHeight="1">
      <c r="A25" s="243" t="s">
        <v>458</v>
      </c>
      <c r="B25" s="221">
        <v>300</v>
      </c>
      <c r="C25" s="236" t="s">
        <v>37</v>
      </c>
      <c r="D25" s="236" t="s">
        <v>43</v>
      </c>
      <c r="E25" s="244" t="s">
        <v>220</v>
      </c>
      <c r="F25" s="221">
        <v>200</v>
      </c>
      <c r="G25" s="241">
        <v>11953064.06</v>
      </c>
      <c r="H25" s="239"/>
      <c r="I25" s="59"/>
    </row>
    <row r="26" spans="1:8" ht="55.5" customHeight="1">
      <c r="A26" s="71" t="s">
        <v>418</v>
      </c>
      <c r="B26" s="236">
        <v>300</v>
      </c>
      <c r="C26" s="236" t="s">
        <v>3</v>
      </c>
      <c r="D26" s="236" t="s">
        <v>42</v>
      </c>
      <c r="E26" s="227" t="s">
        <v>245</v>
      </c>
      <c r="F26" s="221">
        <v>500</v>
      </c>
      <c r="G26" s="106">
        <v>5386661.15</v>
      </c>
      <c r="H26" s="228"/>
    </row>
    <row r="27" spans="1:8" ht="51.75" customHeight="1">
      <c r="A27" s="245" t="s">
        <v>419</v>
      </c>
      <c r="B27" s="234">
        <v>300</v>
      </c>
      <c r="C27" s="233" t="s">
        <v>3</v>
      </c>
      <c r="D27" s="233" t="s">
        <v>38</v>
      </c>
      <c r="E27" s="235" t="s">
        <v>240</v>
      </c>
      <c r="F27" s="221">
        <v>500</v>
      </c>
      <c r="G27" s="106">
        <v>671750</v>
      </c>
      <c r="H27" s="246"/>
    </row>
    <row r="28" spans="1:8" ht="40.5" customHeight="1">
      <c r="A28" s="245" t="s">
        <v>420</v>
      </c>
      <c r="B28" s="221">
        <v>300</v>
      </c>
      <c r="C28" s="236" t="s">
        <v>3</v>
      </c>
      <c r="D28" s="236" t="s">
        <v>38</v>
      </c>
      <c r="E28" s="227" t="s">
        <v>242</v>
      </c>
      <c r="F28" s="221">
        <v>500</v>
      </c>
      <c r="G28" s="241">
        <v>200000</v>
      </c>
      <c r="H28" s="239"/>
    </row>
    <row r="29" spans="1:8" ht="40.5" customHeight="1">
      <c r="A29" s="71" t="s">
        <v>410</v>
      </c>
      <c r="B29" s="247">
        <v>300</v>
      </c>
      <c r="C29" s="248" t="s">
        <v>3</v>
      </c>
      <c r="D29" s="248" t="s">
        <v>38</v>
      </c>
      <c r="E29" s="227" t="s">
        <v>244</v>
      </c>
      <c r="F29" s="247">
        <v>200</v>
      </c>
      <c r="G29" s="249">
        <v>244148</v>
      </c>
      <c r="H29" s="250">
        <f>H28</f>
        <v>0</v>
      </c>
    </row>
    <row r="30" spans="1:8" ht="100.5" customHeight="1">
      <c r="A30" s="71" t="s">
        <v>421</v>
      </c>
      <c r="B30" s="236">
        <v>300</v>
      </c>
      <c r="C30" s="236" t="s">
        <v>3</v>
      </c>
      <c r="D30" s="236" t="s">
        <v>44</v>
      </c>
      <c r="E30" s="227" t="s">
        <v>238</v>
      </c>
      <c r="F30" s="221">
        <v>500</v>
      </c>
      <c r="G30" s="105">
        <v>12735117.37</v>
      </c>
      <c r="H30" s="251"/>
    </row>
    <row r="31" spans="1:8" ht="53.25" customHeight="1">
      <c r="A31" s="224" t="s">
        <v>414</v>
      </c>
      <c r="B31" s="236">
        <v>300</v>
      </c>
      <c r="C31" s="236" t="s">
        <v>3</v>
      </c>
      <c r="D31" s="236" t="s">
        <v>3</v>
      </c>
      <c r="E31" s="252" t="s">
        <v>158</v>
      </c>
      <c r="F31" s="221">
        <v>200</v>
      </c>
      <c r="G31" s="241">
        <v>445109</v>
      </c>
      <c r="H31" s="246"/>
    </row>
    <row r="32" spans="1:8" ht="28.5" customHeight="1">
      <c r="A32" s="206" t="s">
        <v>426</v>
      </c>
      <c r="B32" s="236">
        <v>300</v>
      </c>
      <c r="C32" s="236" t="s">
        <v>3</v>
      </c>
      <c r="D32" s="236" t="s">
        <v>3</v>
      </c>
      <c r="E32" s="227" t="s">
        <v>232</v>
      </c>
      <c r="F32" s="221">
        <v>500</v>
      </c>
      <c r="G32" s="241">
        <v>7481200</v>
      </c>
      <c r="H32" s="246"/>
    </row>
    <row r="33" spans="1:8" ht="66.75" customHeight="1">
      <c r="A33" s="72" t="s">
        <v>445</v>
      </c>
      <c r="B33" s="221">
        <v>300</v>
      </c>
      <c r="C33" s="236" t="s">
        <v>40</v>
      </c>
      <c r="D33" s="236" t="s">
        <v>42</v>
      </c>
      <c r="E33" s="132" t="s">
        <v>209</v>
      </c>
      <c r="F33" s="221">
        <v>100</v>
      </c>
      <c r="G33" s="241">
        <v>5138104.99</v>
      </c>
      <c r="H33" s="239"/>
    </row>
    <row r="34" spans="1:8" ht="39" customHeight="1">
      <c r="A34" s="71" t="s">
        <v>446</v>
      </c>
      <c r="B34" s="221">
        <v>300</v>
      </c>
      <c r="C34" s="236" t="s">
        <v>40</v>
      </c>
      <c r="D34" s="236" t="s">
        <v>42</v>
      </c>
      <c r="E34" s="132" t="s">
        <v>209</v>
      </c>
      <c r="F34" s="221">
        <v>200</v>
      </c>
      <c r="G34" s="241">
        <v>1453164.77</v>
      </c>
      <c r="H34" s="239"/>
    </row>
    <row r="35" spans="1:8" ht="63.75" customHeight="1">
      <c r="A35" s="71" t="s">
        <v>447</v>
      </c>
      <c r="B35" s="221">
        <v>300</v>
      </c>
      <c r="C35" s="236" t="s">
        <v>40</v>
      </c>
      <c r="D35" s="236" t="s">
        <v>42</v>
      </c>
      <c r="E35" s="132" t="s">
        <v>211</v>
      </c>
      <c r="F35" s="221">
        <v>100</v>
      </c>
      <c r="G35" s="241">
        <v>5994687</v>
      </c>
      <c r="H35" s="246"/>
    </row>
    <row r="36" spans="1:8" ht="37.5" customHeight="1">
      <c r="A36" s="71" t="s">
        <v>448</v>
      </c>
      <c r="B36" s="221">
        <v>300</v>
      </c>
      <c r="C36" s="236" t="s">
        <v>40</v>
      </c>
      <c r="D36" s="236" t="s">
        <v>42</v>
      </c>
      <c r="E36" s="132" t="s">
        <v>211</v>
      </c>
      <c r="F36" s="221">
        <v>200</v>
      </c>
      <c r="G36" s="241">
        <v>1135986</v>
      </c>
      <c r="H36" s="246"/>
    </row>
    <row r="37" spans="1:8" ht="28.5" customHeight="1">
      <c r="A37" s="71" t="s">
        <v>449</v>
      </c>
      <c r="B37" s="221">
        <v>300</v>
      </c>
      <c r="C37" s="236" t="s">
        <v>40</v>
      </c>
      <c r="D37" s="236" t="s">
        <v>42</v>
      </c>
      <c r="E37" s="132" t="s">
        <v>211</v>
      </c>
      <c r="F37" s="221">
        <v>800</v>
      </c>
      <c r="G37" s="106">
        <v>26732</v>
      </c>
      <c r="H37" s="253"/>
    </row>
    <row r="38" spans="1:8" ht="39" customHeight="1">
      <c r="A38" s="71" t="s">
        <v>411</v>
      </c>
      <c r="B38" s="221">
        <v>300</v>
      </c>
      <c r="C38" s="236" t="s">
        <v>40</v>
      </c>
      <c r="D38" s="236" t="s">
        <v>42</v>
      </c>
      <c r="E38" s="132" t="s">
        <v>219</v>
      </c>
      <c r="F38" s="221">
        <v>200</v>
      </c>
      <c r="G38" s="106">
        <v>35902</v>
      </c>
      <c r="H38" s="253"/>
    </row>
    <row r="39" spans="1:8" ht="61.5" customHeight="1">
      <c r="A39" s="71" t="s">
        <v>450</v>
      </c>
      <c r="B39" s="221">
        <v>300</v>
      </c>
      <c r="C39" s="236" t="s">
        <v>40</v>
      </c>
      <c r="D39" s="236" t="s">
        <v>42</v>
      </c>
      <c r="E39" s="132" t="s">
        <v>213</v>
      </c>
      <c r="F39" s="221">
        <v>100</v>
      </c>
      <c r="G39" s="241">
        <v>6322955.8</v>
      </c>
      <c r="H39" s="246"/>
    </row>
    <row r="40" spans="1:8" ht="36" customHeight="1">
      <c r="A40" s="71" t="s">
        <v>451</v>
      </c>
      <c r="B40" s="221">
        <v>300</v>
      </c>
      <c r="C40" s="236" t="s">
        <v>40</v>
      </c>
      <c r="D40" s="236" t="s">
        <v>42</v>
      </c>
      <c r="E40" s="132" t="s">
        <v>213</v>
      </c>
      <c r="F40" s="221">
        <v>200</v>
      </c>
      <c r="G40" s="241">
        <v>2357000</v>
      </c>
      <c r="H40" s="246"/>
    </row>
    <row r="41" spans="1:8" ht="26.25" customHeight="1">
      <c r="A41" s="71" t="s">
        <v>469</v>
      </c>
      <c r="B41" s="221">
        <v>300</v>
      </c>
      <c r="C41" s="236" t="s">
        <v>40</v>
      </c>
      <c r="D41" s="236" t="s">
        <v>42</v>
      </c>
      <c r="E41" s="132" t="s">
        <v>213</v>
      </c>
      <c r="F41" s="221">
        <v>800</v>
      </c>
      <c r="G41" s="241">
        <v>3000</v>
      </c>
      <c r="H41" s="254"/>
    </row>
    <row r="42" spans="1:8" ht="38.25" customHeight="1">
      <c r="A42" s="206" t="s">
        <v>427</v>
      </c>
      <c r="B42" s="221">
        <v>300</v>
      </c>
      <c r="C42" s="221" t="s">
        <v>46</v>
      </c>
      <c r="D42" s="221" t="s">
        <v>42</v>
      </c>
      <c r="E42" s="227" t="s">
        <v>235</v>
      </c>
      <c r="F42" s="221">
        <v>500</v>
      </c>
      <c r="G42" s="241">
        <v>240000</v>
      </c>
      <c r="H42" s="255"/>
    </row>
    <row r="43" spans="1:8" ht="32.25" customHeight="1">
      <c r="A43" s="206" t="s">
        <v>428</v>
      </c>
      <c r="B43" s="236">
        <v>300</v>
      </c>
      <c r="C43" s="236" t="s">
        <v>46</v>
      </c>
      <c r="D43" s="236" t="s">
        <v>44</v>
      </c>
      <c r="E43" s="227" t="s">
        <v>231</v>
      </c>
      <c r="F43" s="221">
        <v>500</v>
      </c>
      <c r="G43" s="241">
        <v>60000</v>
      </c>
      <c r="H43" s="255"/>
    </row>
    <row r="44" spans="1:8" ht="39" customHeight="1">
      <c r="A44" s="256" t="s">
        <v>422</v>
      </c>
      <c r="B44" s="257">
        <v>300</v>
      </c>
      <c r="C44" s="257">
        <v>11</v>
      </c>
      <c r="D44" s="226" t="s">
        <v>42</v>
      </c>
      <c r="E44" s="227" t="s">
        <v>237</v>
      </c>
      <c r="F44" s="221">
        <v>500</v>
      </c>
      <c r="G44" s="241">
        <v>835313.26</v>
      </c>
      <c r="H44" s="239"/>
    </row>
    <row r="45" spans="1:8" ht="12.75">
      <c r="A45" s="68" t="s">
        <v>472</v>
      </c>
      <c r="B45" s="258"/>
      <c r="C45" s="258"/>
      <c r="D45" s="258"/>
      <c r="E45" s="258"/>
      <c r="F45" s="258"/>
      <c r="G45" s="259">
        <f>G5</f>
        <v>92077977.02999999</v>
      </c>
      <c r="H45" s="260" t="e">
        <f>#REF!+#REF!+#REF!+#REF!+#REF!+#REF!++#REF!+#REF!</f>
        <v>#REF!</v>
      </c>
    </row>
    <row r="46" spans="2:5" ht="15">
      <c r="B46" s="52"/>
      <c r="E46" s="52"/>
    </row>
    <row r="47" ht="15">
      <c r="E47" s="52"/>
    </row>
  </sheetData>
  <sheetProtection/>
  <mergeCells count="9">
    <mergeCell ref="B1:G1"/>
    <mergeCell ref="A2:H2"/>
    <mergeCell ref="G3:H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Normal="166" zoomScaleSheetLayoutView="100" zoomScalePageLayoutView="0" workbookViewId="0" topLeftCell="A10">
      <selection activeCell="H19" sqref="H19"/>
    </sheetView>
  </sheetViews>
  <sheetFormatPr defaultColWidth="8.88671875" defaultRowHeight="12.75"/>
  <cols>
    <col min="1" max="1" width="43.88671875" style="50" customWidth="1"/>
    <col min="2" max="3" width="2.99609375" style="42" customWidth="1"/>
    <col min="4" max="4" width="2.5546875" style="42" customWidth="1"/>
    <col min="5" max="5" width="8.99609375" style="42" customWidth="1"/>
    <col min="6" max="6" width="3.10546875" style="50" customWidth="1"/>
    <col min="7" max="7" width="12.10546875" style="47" hidden="1" customWidth="1"/>
    <col min="8" max="8" width="9.99609375" style="47" customWidth="1"/>
    <col min="9" max="9" width="11.10546875" style="50" customWidth="1"/>
    <col min="10" max="10" width="0.10546875" style="43" customWidth="1"/>
    <col min="11" max="11" width="10.6640625" style="43" hidden="1" customWidth="1"/>
    <col min="12" max="16384" width="8.88671875" style="43" customWidth="1"/>
  </cols>
  <sheetData>
    <row r="1" spans="1:9" ht="108.75" customHeight="1">
      <c r="A1" s="76"/>
      <c r="B1" s="95"/>
      <c r="C1" s="95"/>
      <c r="D1" s="95"/>
      <c r="E1" s="342" t="s">
        <v>481</v>
      </c>
      <c r="F1" s="342"/>
      <c r="G1" s="342"/>
      <c r="H1" s="342"/>
      <c r="I1" s="342"/>
    </row>
    <row r="2" spans="1:9" ht="56.25" customHeight="1">
      <c r="A2" s="343" t="s">
        <v>482</v>
      </c>
      <c r="B2" s="343"/>
      <c r="C2" s="343"/>
      <c r="D2" s="343"/>
      <c r="E2" s="343"/>
      <c r="F2" s="343"/>
      <c r="G2" s="343"/>
      <c r="H2" s="343"/>
      <c r="I2" s="349"/>
    </row>
    <row r="3" spans="1:9" ht="18" customHeight="1">
      <c r="A3" s="348" t="s">
        <v>104</v>
      </c>
      <c r="B3" s="348"/>
      <c r="C3" s="348" t="s">
        <v>32</v>
      </c>
      <c r="D3" s="348" t="s">
        <v>33</v>
      </c>
      <c r="E3" s="348" t="s">
        <v>34</v>
      </c>
      <c r="F3" s="326" t="s">
        <v>35</v>
      </c>
      <c r="G3" s="350" t="s">
        <v>195</v>
      </c>
      <c r="H3" s="350"/>
      <c r="I3" s="325"/>
    </row>
    <row r="4" spans="1:9" ht="15.75" customHeight="1">
      <c r="A4" s="348" t="s">
        <v>50</v>
      </c>
      <c r="B4" s="348"/>
      <c r="C4" s="348" t="s">
        <v>50</v>
      </c>
      <c r="D4" s="348" t="s">
        <v>50</v>
      </c>
      <c r="E4" s="348" t="s">
        <v>50</v>
      </c>
      <c r="F4" s="326" t="s">
        <v>50</v>
      </c>
      <c r="G4" s="218" t="s">
        <v>110</v>
      </c>
      <c r="H4" s="218" t="s">
        <v>152</v>
      </c>
      <c r="I4" s="218" t="s">
        <v>167</v>
      </c>
    </row>
    <row r="5" spans="1:9" ht="29.25" customHeight="1">
      <c r="A5" s="219" t="s">
        <v>461</v>
      </c>
      <c r="B5" s="220">
        <v>300</v>
      </c>
      <c r="C5" s="221" t="s">
        <v>50</v>
      </c>
      <c r="D5" s="221" t="s">
        <v>50</v>
      </c>
      <c r="E5" s="261" t="s">
        <v>50</v>
      </c>
      <c r="F5" s="261" t="s">
        <v>50</v>
      </c>
      <c r="G5" s="262"/>
      <c r="H5" s="222">
        <f>SUM(H6:H40)</f>
        <v>88498763.41</v>
      </c>
      <c r="I5" s="222">
        <f>SUM(I6:I40)</f>
        <v>77812341</v>
      </c>
    </row>
    <row r="6" spans="1:9" s="48" customFormat="1" ht="75.75" customHeight="1">
      <c r="A6" s="224" t="s">
        <v>468</v>
      </c>
      <c r="B6" s="225">
        <v>300</v>
      </c>
      <c r="C6" s="225" t="s">
        <v>42</v>
      </c>
      <c r="D6" s="226" t="s">
        <v>38</v>
      </c>
      <c r="E6" s="227" t="s">
        <v>157</v>
      </c>
      <c r="F6" s="154">
        <v>100</v>
      </c>
      <c r="G6" s="263"/>
      <c r="H6" s="106">
        <v>1867174.65</v>
      </c>
      <c r="I6" s="106">
        <v>1867174.65</v>
      </c>
    </row>
    <row r="7" spans="1:9" ht="56.25" customHeight="1">
      <c r="A7" s="71" t="s">
        <v>429</v>
      </c>
      <c r="B7" s="221">
        <v>300</v>
      </c>
      <c r="C7" s="221" t="s">
        <v>42</v>
      </c>
      <c r="D7" s="221" t="s">
        <v>37</v>
      </c>
      <c r="E7" s="227" t="s">
        <v>221</v>
      </c>
      <c r="F7" s="221">
        <v>100</v>
      </c>
      <c r="G7" s="264"/>
      <c r="H7" s="106">
        <v>821995.57</v>
      </c>
      <c r="I7" s="106">
        <v>821995.57</v>
      </c>
    </row>
    <row r="8" spans="1:9" ht="37.5" customHeight="1">
      <c r="A8" s="71" t="s">
        <v>412</v>
      </c>
      <c r="B8" s="221">
        <v>300</v>
      </c>
      <c r="C8" s="221" t="s">
        <v>42</v>
      </c>
      <c r="D8" s="221" t="s">
        <v>37</v>
      </c>
      <c r="E8" s="227" t="s">
        <v>221</v>
      </c>
      <c r="F8" s="221">
        <v>200</v>
      </c>
      <c r="G8" s="263"/>
      <c r="H8" s="106">
        <v>527264</v>
      </c>
      <c r="I8" s="106">
        <v>527264</v>
      </c>
    </row>
    <row r="9" spans="1:9" ht="27" customHeight="1">
      <c r="A9" s="206" t="s">
        <v>423</v>
      </c>
      <c r="B9" s="221">
        <v>300</v>
      </c>
      <c r="C9" s="221" t="s">
        <v>42</v>
      </c>
      <c r="D9" s="221" t="s">
        <v>37</v>
      </c>
      <c r="E9" s="227" t="s">
        <v>230</v>
      </c>
      <c r="F9" s="221">
        <v>500</v>
      </c>
      <c r="G9" s="263"/>
      <c r="H9" s="106">
        <v>6572164.04</v>
      </c>
      <c r="I9" s="106">
        <v>6572164.04</v>
      </c>
    </row>
    <row r="10" spans="1:9" ht="38.25" customHeight="1">
      <c r="A10" s="206" t="s">
        <v>424</v>
      </c>
      <c r="B10" s="221">
        <v>300</v>
      </c>
      <c r="C10" s="221" t="s">
        <v>42</v>
      </c>
      <c r="D10" s="231" t="s">
        <v>225</v>
      </c>
      <c r="E10" s="227" t="s">
        <v>233</v>
      </c>
      <c r="F10" s="221">
        <v>500</v>
      </c>
      <c r="G10" s="263"/>
      <c r="H10" s="106">
        <v>1721178</v>
      </c>
      <c r="I10" s="106">
        <v>1721178</v>
      </c>
    </row>
    <row r="11" spans="1:9" ht="40.5" customHeight="1">
      <c r="A11" s="224" t="s">
        <v>431</v>
      </c>
      <c r="B11" s="232">
        <v>300</v>
      </c>
      <c r="C11" s="233" t="s">
        <v>42</v>
      </c>
      <c r="D11" s="234">
        <v>11</v>
      </c>
      <c r="E11" s="235" t="s">
        <v>228</v>
      </c>
      <c r="F11" s="234">
        <v>800</v>
      </c>
      <c r="G11" s="263"/>
      <c r="H11" s="106">
        <v>100000</v>
      </c>
      <c r="I11" s="106">
        <v>100000</v>
      </c>
    </row>
    <row r="12" spans="1:9" s="44" customFormat="1" ht="28.5" customHeight="1">
      <c r="A12" s="71" t="s">
        <v>413</v>
      </c>
      <c r="B12" s="236">
        <v>300</v>
      </c>
      <c r="C12" s="236" t="s">
        <v>42</v>
      </c>
      <c r="D12" s="236" t="s">
        <v>7</v>
      </c>
      <c r="E12" s="227" t="s">
        <v>227</v>
      </c>
      <c r="F12" s="221">
        <v>200</v>
      </c>
      <c r="G12" s="263"/>
      <c r="H12" s="106">
        <v>100000</v>
      </c>
      <c r="I12" s="106">
        <v>100000</v>
      </c>
    </row>
    <row r="13" spans="1:9" s="44" customFormat="1" ht="30" customHeight="1">
      <c r="A13" s="71" t="s">
        <v>432</v>
      </c>
      <c r="B13" s="236">
        <v>300</v>
      </c>
      <c r="C13" s="236" t="s">
        <v>42</v>
      </c>
      <c r="D13" s="236" t="s">
        <v>7</v>
      </c>
      <c r="E13" s="227" t="s">
        <v>227</v>
      </c>
      <c r="F13" s="221">
        <v>800</v>
      </c>
      <c r="G13" s="264"/>
      <c r="H13" s="106">
        <v>150000</v>
      </c>
      <c r="I13" s="106">
        <v>150000</v>
      </c>
    </row>
    <row r="14" spans="1:9" s="44" customFormat="1" ht="51.75" customHeight="1">
      <c r="A14" s="238" t="s">
        <v>406</v>
      </c>
      <c r="B14" s="236">
        <v>300</v>
      </c>
      <c r="C14" s="236" t="s">
        <v>42</v>
      </c>
      <c r="D14" s="236" t="s">
        <v>7</v>
      </c>
      <c r="E14" s="227" t="s">
        <v>226</v>
      </c>
      <c r="F14" s="221">
        <v>200</v>
      </c>
      <c r="G14" s="264"/>
      <c r="H14" s="106">
        <v>875000</v>
      </c>
      <c r="I14" s="106">
        <v>875000</v>
      </c>
    </row>
    <row r="15" spans="1:9" s="44" customFormat="1" ht="41.25" customHeight="1">
      <c r="A15" s="71" t="s">
        <v>407</v>
      </c>
      <c r="B15" s="236">
        <v>300</v>
      </c>
      <c r="C15" s="236" t="s">
        <v>42</v>
      </c>
      <c r="D15" s="236" t="s">
        <v>7</v>
      </c>
      <c r="E15" s="227" t="s">
        <v>257</v>
      </c>
      <c r="F15" s="221">
        <v>200</v>
      </c>
      <c r="G15" s="264"/>
      <c r="H15" s="106">
        <v>99500</v>
      </c>
      <c r="I15" s="106">
        <v>99500</v>
      </c>
    </row>
    <row r="16" spans="1:9" s="44" customFormat="1" ht="39" customHeight="1">
      <c r="A16" s="71" t="s">
        <v>408</v>
      </c>
      <c r="B16" s="236">
        <v>300</v>
      </c>
      <c r="C16" s="236" t="s">
        <v>42</v>
      </c>
      <c r="D16" s="236" t="s">
        <v>7</v>
      </c>
      <c r="E16" s="227" t="s">
        <v>258</v>
      </c>
      <c r="F16" s="221">
        <v>200</v>
      </c>
      <c r="G16" s="264"/>
      <c r="H16" s="106">
        <v>20000</v>
      </c>
      <c r="I16" s="106">
        <v>20000</v>
      </c>
    </row>
    <row r="17" spans="1:9" ht="39" customHeight="1">
      <c r="A17" s="71" t="s">
        <v>409</v>
      </c>
      <c r="B17" s="236">
        <v>300</v>
      </c>
      <c r="C17" s="236" t="s">
        <v>42</v>
      </c>
      <c r="D17" s="236" t="s">
        <v>7</v>
      </c>
      <c r="E17" s="227" t="s">
        <v>259</v>
      </c>
      <c r="F17" s="221">
        <v>200</v>
      </c>
      <c r="G17" s="265"/>
      <c r="H17" s="106">
        <v>8000</v>
      </c>
      <c r="I17" s="106">
        <v>8000</v>
      </c>
    </row>
    <row r="18" spans="1:9" ht="28.5" customHeight="1">
      <c r="A18" s="71" t="s">
        <v>435</v>
      </c>
      <c r="B18" s="236">
        <v>300</v>
      </c>
      <c r="C18" s="236" t="s">
        <v>42</v>
      </c>
      <c r="D18" s="236" t="s">
        <v>7</v>
      </c>
      <c r="E18" s="227" t="s">
        <v>260</v>
      </c>
      <c r="F18" s="221">
        <v>500</v>
      </c>
      <c r="G18" s="264"/>
      <c r="H18" s="106">
        <v>408452</v>
      </c>
      <c r="I18" s="106">
        <v>418073</v>
      </c>
    </row>
    <row r="19" spans="1:9" s="51" customFormat="1" ht="27" customHeight="1">
      <c r="A19" s="206" t="s">
        <v>425</v>
      </c>
      <c r="B19" s="236">
        <v>300</v>
      </c>
      <c r="C19" s="236" t="s">
        <v>42</v>
      </c>
      <c r="D19" s="236" t="s">
        <v>7</v>
      </c>
      <c r="E19" s="227" t="s">
        <v>234</v>
      </c>
      <c r="F19" s="221">
        <v>500</v>
      </c>
      <c r="G19" s="265"/>
      <c r="H19" s="106">
        <v>1410503</v>
      </c>
      <c r="I19" s="106">
        <v>1410503</v>
      </c>
    </row>
    <row r="20" spans="1:11" ht="30" customHeight="1">
      <c r="A20" s="71" t="s">
        <v>415</v>
      </c>
      <c r="B20" s="236">
        <v>300</v>
      </c>
      <c r="C20" s="236" t="s">
        <v>44</v>
      </c>
      <c r="D20" s="236">
        <v>10</v>
      </c>
      <c r="E20" s="227" t="s">
        <v>247</v>
      </c>
      <c r="F20" s="221">
        <v>500</v>
      </c>
      <c r="G20" s="264"/>
      <c r="H20" s="105">
        <v>188428</v>
      </c>
      <c r="I20" s="105">
        <v>188428</v>
      </c>
      <c r="K20" s="59"/>
    </row>
    <row r="21" spans="1:9" ht="36.75" customHeight="1">
      <c r="A21" s="71" t="s">
        <v>416</v>
      </c>
      <c r="B21" s="236">
        <v>300</v>
      </c>
      <c r="C21" s="236" t="s">
        <v>44</v>
      </c>
      <c r="D21" s="236">
        <v>10</v>
      </c>
      <c r="E21" s="227" t="s">
        <v>248</v>
      </c>
      <c r="F21" s="221">
        <v>500</v>
      </c>
      <c r="G21" s="264"/>
      <c r="H21" s="105">
        <v>107328</v>
      </c>
      <c r="I21" s="105">
        <v>107328</v>
      </c>
    </row>
    <row r="22" spans="1:9" ht="39" customHeight="1">
      <c r="A22" s="71" t="s">
        <v>417</v>
      </c>
      <c r="B22" s="221">
        <v>300</v>
      </c>
      <c r="C22" s="236" t="s">
        <v>37</v>
      </c>
      <c r="D22" s="236" t="s">
        <v>43</v>
      </c>
      <c r="E22" s="227" t="s">
        <v>255</v>
      </c>
      <c r="F22" s="221">
        <v>500</v>
      </c>
      <c r="G22" s="266"/>
      <c r="H22" s="105">
        <v>14381255.33</v>
      </c>
      <c r="I22" s="105">
        <v>13661184.77</v>
      </c>
    </row>
    <row r="23" spans="1:9" ht="60" customHeight="1">
      <c r="A23" s="71" t="s">
        <v>458</v>
      </c>
      <c r="B23" s="221">
        <v>300</v>
      </c>
      <c r="C23" s="236" t="s">
        <v>37</v>
      </c>
      <c r="D23" s="236" t="s">
        <v>43</v>
      </c>
      <c r="E23" s="252" t="s">
        <v>220</v>
      </c>
      <c r="F23" s="221">
        <v>200</v>
      </c>
      <c r="G23" s="266"/>
      <c r="H23" s="105">
        <v>11953064.06</v>
      </c>
      <c r="I23" s="105">
        <v>0</v>
      </c>
    </row>
    <row r="24" spans="1:9" ht="63" customHeight="1">
      <c r="A24" s="71" t="s">
        <v>418</v>
      </c>
      <c r="B24" s="236">
        <v>300</v>
      </c>
      <c r="C24" s="236" t="s">
        <v>3</v>
      </c>
      <c r="D24" s="236" t="s">
        <v>42</v>
      </c>
      <c r="E24" s="227" t="s">
        <v>245</v>
      </c>
      <c r="F24" s="221">
        <v>500</v>
      </c>
      <c r="G24" s="267"/>
      <c r="H24" s="105">
        <v>3569000</v>
      </c>
      <c r="I24" s="105">
        <v>5386661.15</v>
      </c>
    </row>
    <row r="25" spans="1:9" ht="51.75" customHeight="1">
      <c r="A25" s="245" t="s">
        <v>419</v>
      </c>
      <c r="B25" s="234">
        <v>300</v>
      </c>
      <c r="C25" s="233" t="s">
        <v>3</v>
      </c>
      <c r="D25" s="233" t="s">
        <v>38</v>
      </c>
      <c r="E25" s="235" t="s">
        <v>240</v>
      </c>
      <c r="F25" s="221">
        <v>500</v>
      </c>
      <c r="G25" s="264"/>
      <c r="H25" s="106">
        <v>134000</v>
      </c>
      <c r="I25" s="106">
        <v>134000</v>
      </c>
    </row>
    <row r="26" spans="1:9" ht="39" customHeight="1">
      <c r="A26" s="245" t="s">
        <v>420</v>
      </c>
      <c r="B26" s="221">
        <v>300</v>
      </c>
      <c r="C26" s="236" t="s">
        <v>3</v>
      </c>
      <c r="D26" s="236" t="s">
        <v>38</v>
      </c>
      <c r="E26" s="227" t="s">
        <v>242</v>
      </c>
      <c r="F26" s="221">
        <v>500</v>
      </c>
      <c r="G26" s="268"/>
      <c r="H26" s="269">
        <v>200000</v>
      </c>
      <c r="I26" s="269">
        <v>200000</v>
      </c>
    </row>
    <row r="27" spans="1:9" ht="108" customHeight="1">
      <c r="A27" s="71" t="s">
        <v>421</v>
      </c>
      <c r="B27" s="236">
        <v>300</v>
      </c>
      <c r="C27" s="236" t="s">
        <v>3</v>
      </c>
      <c r="D27" s="236" t="s">
        <v>44</v>
      </c>
      <c r="E27" s="227" t="s">
        <v>238</v>
      </c>
      <c r="F27" s="221">
        <v>500</v>
      </c>
      <c r="G27" s="270"/>
      <c r="H27" s="105">
        <v>12213819.94</v>
      </c>
      <c r="I27" s="105">
        <v>12409208</v>
      </c>
    </row>
    <row r="28" spans="1:9" ht="27.75" customHeight="1">
      <c r="A28" s="206" t="s">
        <v>426</v>
      </c>
      <c r="B28" s="236">
        <v>300</v>
      </c>
      <c r="C28" s="236" t="s">
        <v>3</v>
      </c>
      <c r="D28" s="236" t="s">
        <v>3</v>
      </c>
      <c r="E28" s="227" t="s">
        <v>232</v>
      </c>
      <c r="F28" s="221">
        <v>500</v>
      </c>
      <c r="G28" s="263"/>
      <c r="H28" s="106">
        <v>7500000</v>
      </c>
      <c r="I28" s="106">
        <v>7500000</v>
      </c>
    </row>
    <row r="29" spans="1:9" s="46" customFormat="1" ht="62.25" customHeight="1">
      <c r="A29" s="72" t="s">
        <v>445</v>
      </c>
      <c r="B29" s="221">
        <v>300</v>
      </c>
      <c r="C29" s="236" t="s">
        <v>40</v>
      </c>
      <c r="D29" s="236" t="s">
        <v>42</v>
      </c>
      <c r="E29" s="132" t="s">
        <v>209</v>
      </c>
      <c r="F29" s="221">
        <v>100</v>
      </c>
      <c r="G29" s="267"/>
      <c r="H29" s="241">
        <v>5138104.99</v>
      </c>
      <c r="I29" s="241">
        <v>5138104.99</v>
      </c>
    </row>
    <row r="30" spans="1:9" ht="51" customHeight="1">
      <c r="A30" s="71" t="s">
        <v>446</v>
      </c>
      <c r="B30" s="221">
        <v>300</v>
      </c>
      <c r="C30" s="236" t="s">
        <v>40</v>
      </c>
      <c r="D30" s="236" t="s">
        <v>42</v>
      </c>
      <c r="E30" s="132" t="s">
        <v>209</v>
      </c>
      <c r="F30" s="221">
        <v>200</v>
      </c>
      <c r="G30" s="267"/>
      <c r="H30" s="241">
        <v>1420899.77</v>
      </c>
      <c r="I30" s="241">
        <v>1420899.77</v>
      </c>
    </row>
    <row r="31" spans="1:9" ht="62.25" customHeight="1">
      <c r="A31" s="71" t="s">
        <v>447</v>
      </c>
      <c r="B31" s="221">
        <v>300</v>
      </c>
      <c r="C31" s="236" t="s">
        <v>40</v>
      </c>
      <c r="D31" s="236" t="s">
        <v>42</v>
      </c>
      <c r="E31" s="132" t="s">
        <v>211</v>
      </c>
      <c r="F31" s="221">
        <v>100</v>
      </c>
      <c r="G31" s="264"/>
      <c r="H31" s="241">
        <v>5994687</v>
      </c>
      <c r="I31" s="241">
        <v>5994687</v>
      </c>
    </row>
    <row r="32" spans="1:9" ht="39.75" customHeight="1">
      <c r="A32" s="71" t="s">
        <v>448</v>
      </c>
      <c r="B32" s="221">
        <v>300</v>
      </c>
      <c r="C32" s="236" t="s">
        <v>40</v>
      </c>
      <c r="D32" s="236" t="s">
        <v>42</v>
      </c>
      <c r="E32" s="132" t="s">
        <v>211</v>
      </c>
      <c r="F32" s="221">
        <v>200</v>
      </c>
      <c r="G32" s="271"/>
      <c r="H32" s="241">
        <v>1135986</v>
      </c>
      <c r="I32" s="241">
        <v>1135986</v>
      </c>
    </row>
    <row r="33" spans="1:9" ht="28.5" customHeight="1">
      <c r="A33" s="71" t="s">
        <v>449</v>
      </c>
      <c r="B33" s="221">
        <v>300</v>
      </c>
      <c r="C33" s="236" t="s">
        <v>40</v>
      </c>
      <c r="D33" s="236" t="s">
        <v>42</v>
      </c>
      <c r="E33" s="132" t="s">
        <v>211</v>
      </c>
      <c r="F33" s="221">
        <v>800</v>
      </c>
      <c r="G33" s="264"/>
      <c r="H33" s="106">
        <v>26732</v>
      </c>
      <c r="I33" s="106">
        <v>26732</v>
      </c>
    </row>
    <row r="34" spans="1:9" ht="38.25" customHeight="1">
      <c r="A34" s="71" t="s">
        <v>411</v>
      </c>
      <c r="B34" s="221">
        <v>300</v>
      </c>
      <c r="C34" s="236" t="s">
        <v>40</v>
      </c>
      <c r="D34" s="236" t="s">
        <v>42</v>
      </c>
      <c r="E34" s="132" t="s">
        <v>219</v>
      </c>
      <c r="F34" s="221">
        <v>200</v>
      </c>
      <c r="G34" s="270"/>
      <c r="H34" s="106">
        <v>35958</v>
      </c>
      <c r="I34" s="106">
        <v>0</v>
      </c>
    </row>
    <row r="35" spans="1:9" s="48" customFormat="1" ht="63" customHeight="1">
      <c r="A35" s="71" t="s">
        <v>450</v>
      </c>
      <c r="B35" s="221">
        <v>300</v>
      </c>
      <c r="C35" s="236" t="s">
        <v>40</v>
      </c>
      <c r="D35" s="236" t="s">
        <v>42</v>
      </c>
      <c r="E35" s="132" t="s">
        <v>213</v>
      </c>
      <c r="F35" s="221">
        <v>100</v>
      </c>
      <c r="G35" s="264"/>
      <c r="H35" s="241">
        <v>6322955.8</v>
      </c>
      <c r="I35" s="241">
        <v>6322955.8</v>
      </c>
    </row>
    <row r="36" spans="1:9" s="48" customFormat="1" ht="42" customHeight="1">
      <c r="A36" s="71" t="s">
        <v>451</v>
      </c>
      <c r="B36" s="221">
        <v>300</v>
      </c>
      <c r="C36" s="236" t="s">
        <v>40</v>
      </c>
      <c r="D36" s="236" t="s">
        <v>42</v>
      </c>
      <c r="E36" s="132" t="s">
        <v>213</v>
      </c>
      <c r="F36" s="221">
        <v>200</v>
      </c>
      <c r="G36" s="264"/>
      <c r="H36" s="241">
        <v>2357000</v>
      </c>
      <c r="I36" s="241">
        <v>2357000</v>
      </c>
    </row>
    <row r="37" spans="1:11" ht="27.75" customHeight="1">
      <c r="A37" s="71" t="s">
        <v>469</v>
      </c>
      <c r="B37" s="221">
        <v>300</v>
      </c>
      <c r="C37" s="236" t="s">
        <v>40</v>
      </c>
      <c r="D37" s="236" t="s">
        <v>42</v>
      </c>
      <c r="E37" s="132" t="s">
        <v>213</v>
      </c>
      <c r="F37" s="221">
        <v>800</v>
      </c>
      <c r="G37" s="264"/>
      <c r="H37" s="241">
        <v>3000</v>
      </c>
      <c r="I37" s="241">
        <v>3000</v>
      </c>
      <c r="K37" s="59"/>
    </row>
    <row r="38" spans="1:9" s="45" customFormat="1" ht="40.5" customHeight="1">
      <c r="A38" s="206" t="s">
        <v>427</v>
      </c>
      <c r="B38" s="221">
        <v>300</v>
      </c>
      <c r="C38" s="221" t="s">
        <v>46</v>
      </c>
      <c r="D38" s="221" t="s">
        <v>42</v>
      </c>
      <c r="E38" s="227" t="s">
        <v>235</v>
      </c>
      <c r="F38" s="221">
        <v>500</v>
      </c>
      <c r="G38" s="267"/>
      <c r="H38" s="105">
        <v>240000</v>
      </c>
      <c r="I38" s="105">
        <v>240000</v>
      </c>
    </row>
    <row r="39" spans="1:9" ht="29.25" customHeight="1">
      <c r="A39" s="206" t="s">
        <v>428</v>
      </c>
      <c r="B39" s="236">
        <v>300</v>
      </c>
      <c r="C39" s="236" t="s">
        <v>46</v>
      </c>
      <c r="D39" s="236" t="s">
        <v>44</v>
      </c>
      <c r="E39" s="227" t="s">
        <v>231</v>
      </c>
      <c r="F39" s="221">
        <v>500</v>
      </c>
      <c r="G39" s="264"/>
      <c r="H39" s="105">
        <v>60000</v>
      </c>
      <c r="I39" s="105">
        <v>60000</v>
      </c>
    </row>
    <row r="40" spans="1:9" ht="51" customHeight="1">
      <c r="A40" s="256" t="s">
        <v>422</v>
      </c>
      <c r="B40" s="257">
        <v>300</v>
      </c>
      <c r="C40" s="257">
        <v>11</v>
      </c>
      <c r="D40" s="226" t="s">
        <v>42</v>
      </c>
      <c r="E40" s="227" t="s">
        <v>237</v>
      </c>
      <c r="F40" s="221">
        <v>500</v>
      </c>
      <c r="G40" s="263"/>
      <c r="H40" s="106">
        <v>835313.26</v>
      </c>
      <c r="I40" s="106">
        <v>835313.26</v>
      </c>
    </row>
    <row r="41" spans="1:9" ht="18" customHeight="1">
      <c r="A41" s="68" t="s">
        <v>472</v>
      </c>
      <c r="B41" s="258"/>
      <c r="C41" s="258"/>
      <c r="D41" s="258"/>
      <c r="E41" s="258"/>
      <c r="F41" s="272"/>
      <c r="G41" s="264"/>
      <c r="H41" s="98">
        <f>H5</f>
        <v>88498763.41</v>
      </c>
      <c r="I41" s="98">
        <f>I5</f>
        <v>77812341</v>
      </c>
    </row>
    <row r="42" spans="2:5" ht="15">
      <c r="B42" s="52"/>
      <c r="E42" s="52"/>
    </row>
    <row r="43" ht="15">
      <c r="E43" s="52"/>
    </row>
  </sheetData>
  <sheetProtection/>
  <mergeCells count="9">
    <mergeCell ref="E1:I1"/>
    <mergeCell ref="A2:I2"/>
    <mergeCell ref="A3:A4"/>
    <mergeCell ref="B3:B4"/>
    <mergeCell ref="C3:C4"/>
    <mergeCell ref="D3:D4"/>
    <mergeCell ref="E3:E4"/>
    <mergeCell ref="F3:F4"/>
    <mergeCell ref="G3:I3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B7">
      <selection activeCell="C14" sqref="C14"/>
    </sheetView>
  </sheetViews>
  <sheetFormatPr defaultColWidth="8.88671875" defaultRowHeight="12.75"/>
  <cols>
    <col min="1" max="1" width="0" style="8" hidden="1" customWidth="1"/>
    <col min="2" max="2" width="6.6640625" style="19" customWidth="1"/>
    <col min="3" max="3" width="35.21484375" style="19" customWidth="1"/>
    <col min="4" max="4" width="9.6640625" style="57" customWidth="1"/>
    <col min="5" max="5" width="10.4453125" style="20" customWidth="1"/>
    <col min="6" max="6" width="10.99609375" style="20" customWidth="1"/>
    <col min="7" max="7" width="8.88671875" style="20" customWidth="1"/>
    <col min="8" max="8" width="8.88671875" style="21" customWidth="1"/>
    <col min="9" max="9" width="8.88671875" style="20" customWidth="1"/>
    <col min="10" max="16384" width="8.88671875" style="8" customWidth="1"/>
  </cols>
  <sheetData>
    <row r="1" spans="1:12" ht="113.25" customHeight="1">
      <c r="A1" s="11"/>
      <c r="C1" s="273"/>
      <c r="D1" s="305" t="s">
        <v>483</v>
      </c>
      <c r="E1" s="305"/>
      <c r="F1" s="305"/>
      <c r="H1" s="22"/>
      <c r="J1" s="35"/>
      <c r="K1" s="35"/>
      <c r="L1" s="35"/>
    </row>
    <row r="2" spans="1:6" ht="105" customHeight="1">
      <c r="A2" s="12"/>
      <c r="B2" s="306" t="s">
        <v>484</v>
      </c>
      <c r="C2" s="306"/>
      <c r="D2" s="306"/>
      <c r="E2" s="306"/>
      <c r="F2" s="306"/>
    </row>
    <row r="3" spans="1:6" ht="15.75" hidden="1">
      <c r="A3" s="13" t="s">
        <v>16</v>
      </c>
      <c r="B3" s="14"/>
      <c r="C3" s="14"/>
      <c r="D3" s="307"/>
      <c r="E3" s="307"/>
      <c r="F3" s="307"/>
    </row>
    <row r="4" spans="1:6" ht="15" customHeight="1">
      <c r="A4" s="15"/>
      <c r="B4" s="351" t="s">
        <v>113</v>
      </c>
      <c r="C4" s="308" t="s">
        <v>114</v>
      </c>
      <c r="D4" s="354" t="s">
        <v>196</v>
      </c>
      <c r="E4" s="354"/>
      <c r="F4" s="354"/>
    </row>
    <row r="5" spans="1:8" ht="12.75" customHeight="1">
      <c r="A5" s="15"/>
      <c r="B5" s="352"/>
      <c r="C5" s="309"/>
      <c r="D5" s="355" t="s">
        <v>150</v>
      </c>
      <c r="E5" s="354" t="s">
        <v>152</v>
      </c>
      <c r="F5" s="354" t="s">
        <v>167</v>
      </c>
      <c r="H5" s="58"/>
    </row>
    <row r="6" spans="1:6" ht="6" customHeight="1">
      <c r="A6" s="15"/>
      <c r="B6" s="353"/>
      <c r="C6" s="310"/>
      <c r="D6" s="355"/>
      <c r="E6" s="354"/>
      <c r="F6" s="354"/>
    </row>
    <row r="7" spans="1:9" ht="15.75" customHeight="1">
      <c r="A7" s="16"/>
      <c r="B7" s="274" t="s">
        <v>115</v>
      </c>
      <c r="C7" s="173" t="s">
        <v>116</v>
      </c>
      <c r="D7" s="275">
        <f>D8+D9+D10+D11+D12</f>
        <v>14618373.22</v>
      </c>
      <c r="E7" s="275">
        <f>E8+E9+E10+E11+E12</f>
        <v>14681231.26</v>
      </c>
      <c r="F7" s="275">
        <f>F8+F9+F10+F11+F12</f>
        <v>14690852.26</v>
      </c>
      <c r="G7" s="55"/>
      <c r="H7" s="55"/>
      <c r="I7" s="55"/>
    </row>
    <row r="8" spans="1:9" ht="26.25" customHeight="1">
      <c r="A8" s="16"/>
      <c r="B8" s="276" t="s">
        <v>135</v>
      </c>
      <c r="C8" s="286" t="s">
        <v>136</v>
      </c>
      <c r="D8" s="277">
        <v>1867174.65</v>
      </c>
      <c r="E8" s="277">
        <v>1867174.65</v>
      </c>
      <c r="F8" s="277">
        <v>1867174.65</v>
      </c>
      <c r="G8" s="55"/>
      <c r="H8" s="55"/>
      <c r="I8" s="55"/>
    </row>
    <row r="9" spans="1:9" ht="51" customHeight="1">
      <c r="A9" s="16"/>
      <c r="B9" s="276" t="s">
        <v>117</v>
      </c>
      <c r="C9" s="287" t="s">
        <v>4</v>
      </c>
      <c r="D9" s="277">
        <v>7868186.57</v>
      </c>
      <c r="E9" s="277">
        <v>7921423.61</v>
      </c>
      <c r="F9" s="277">
        <v>7921423.61</v>
      </c>
      <c r="G9" s="55"/>
      <c r="H9" s="55"/>
      <c r="I9" s="55"/>
    </row>
    <row r="10" spans="1:9" ht="38.25" customHeight="1">
      <c r="A10" s="16"/>
      <c r="B10" s="276" t="s">
        <v>186</v>
      </c>
      <c r="C10" s="287" t="s">
        <v>187</v>
      </c>
      <c r="D10" s="277">
        <v>1721178</v>
      </c>
      <c r="E10" s="277">
        <v>1721178</v>
      </c>
      <c r="F10" s="277">
        <v>1721178</v>
      </c>
      <c r="G10" s="55"/>
      <c r="H10" s="55"/>
      <c r="I10" s="55"/>
    </row>
    <row r="11" spans="1:9" ht="15.75">
      <c r="A11" s="15"/>
      <c r="B11" s="276" t="s">
        <v>118</v>
      </c>
      <c r="C11" s="287" t="s">
        <v>5</v>
      </c>
      <c r="D11" s="277">
        <v>100000</v>
      </c>
      <c r="E11" s="277">
        <v>100000</v>
      </c>
      <c r="F11" s="210">
        <v>100000</v>
      </c>
      <c r="G11" s="55"/>
      <c r="H11" s="55"/>
      <c r="I11" s="55"/>
    </row>
    <row r="12" spans="1:9" ht="21" customHeight="1">
      <c r="A12" s="15"/>
      <c r="B12" s="276" t="s">
        <v>119</v>
      </c>
      <c r="C12" s="287" t="s">
        <v>6</v>
      </c>
      <c r="D12" s="277">
        <v>3061834</v>
      </c>
      <c r="E12" s="277">
        <v>3071455</v>
      </c>
      <c r="F12" s="277">
        <v>3081076</v>
      </c>
      <c r="G12" s="55"/>
      <c r="H12" s="55"/>
      <c r="I12" s="55"/>
    </row>
    <row r="13" spans="1:9" ht="31.5" customHeight="1">
      <c r="A13" s="15"/>
      <c r="B13" s="274" t="s">
        <v>120</v>
      </c>
      <c r="C13" s="288" t="s">
        <v>27</v>
      </c>
      <c r="D13" s="275">
        <f>D14</f>
        <v>295756</v>
      </c>
      <c r="E13" s="275">
        <f>E14</f>
        <v>295756</v>
      </c>
      <c r="F13" s="275">
        <f>F14</f>
        <v>295756</v>
      </c>
      <c r="G13" s="55"/>
      <c r="H13" s="55"/>
      <c r="I13" s="55"/>
    </row>
    <row r="14" spans="1:9" ht="42.75" customHeight="1">
      <c r="A14" s="15"/>
      <c r="B14" s="276" t="s">
        <v>155</v>
      </c>
      <c r="C14" s="287" t="s">
        <v>156</v>
      </c>
      <c r="D14" s="277">
        <v>295756</v>
      </c>
      <c r="E14" s="277">
        <v>295756</v>
      </c>
      <c r="F14" s="277">
        <v>295756</v>
      </c>
      <c r="G14" s="55"/>
      <c r="H14" s="55"/>
      <c r="I14" s="55"/>
    </row>
    <row r="15" spans="1:9" ht="18" customHeight="1">
      <c r="A15" s="15"/>
      <c r="B15" s="274" t="s">
        <v>121</v>
      </c>
      <c r="C15" s="288" t="s">
        <v>36</v>
      </c>
      <c r="D15" s="275">
        <f>D16</f>
        <v>26397016.47</v>
      </c>
      <c r="E15" s="275">
        <f>E16</f>
        <v>26334319.39</v>
      </c>
      <c r="F15" s="275">
        <f>F16</f>
        <v>13661184.77</v>
      </c>
      <c r="G15" s="55"/>
      <c r="H15" s="55"/>
      <c r="I15" s="55"/>
    </row>
    <row r="16" spans="1:9" ht="18" customHeight="1">
      <c r="A16" s="15"/>
      <c r="B16" s="276" t="s">
        <v>122</v>
      </c>
      <c r="C16" s="287" t="s">
        <v>123</v>
      </c>
      <c r="D16" s="277">
        <v>26397016.47</v>
      </c>
      <c r="E16" s="277">
        <v>26334319.39</v>
      </c>
      <c r="F16" s="277">
        <v>13661184.77</v>
      </c>
      <c r="G16" s="56"/>
      <c r="H16" s="55"/>
      <c r="I16" s="55"/>
    </row>
    <row r="17" spans="1:9" ht="14.25" customHeight="1">
      <c r="A17" s="15"/>
      <c r="B17" s="274" t="s">
        <v>124</v>
      </c>
      <c r="C17" s="288" t="s">
        <v>11</v>
      </c>
      <c r="D17" s="275">
        <f>D18+D19+D20+D21</f>
        <v>27163985.52</v>
      </c>
      <c r="E17" s="275">
        <f>E18+E19+E20+E21</f>
        <v>23616819.939999998</v>
      </c>
      <c r="F17" s="275">
        <f>F18+F19+F20+F21</f>
        <v>25629869.15</v>
      </c>
      <c r="G17" s="55"/>
      <c r="H17" s="55"/>
      <c r="I17" s="55"/>
    </row>
    <row r="18" spans="1:8" ht="18" customHeight="1">
      <c r="A18" s="15"/>
      <c r="B18" s="276" t="s">
        <v>125</v>
      </c>
      <c r="C18" s="287" t="s">
        <v>12</v>
      </c>
      <c r="D18" s="277">
        <v>5386661.15</v>
      </c>
      <c r="E18" s="277">
        <v>3569000</v>
      </c>
      <c r="F18" s="277">
        <v>5386661.15</v>
      </c>
      <c r="H18" s="55"/>
    </row>
    <row r="19" spans="1:8" ht="18" customHeight="1">
      <c r="A19" s="15"/>
      <c r="B19" s="276" t="s">
        <v>126</v>
      </c>
      <c r="C19" s="287" t="s">
        <v>13</v>
      </c>
      <c r="D19" s="277">
        <v>1115898</v>
      </c>
      <c r="E19" s="277">
        <v>334000</v>
      </c>
      <c r="F19" s="277">
        <v>334000</v>
      </c>
      <c r="H19" s="55"/>
    </row>
    <row r="20" spans="1:8" ht="15" customHeight="1">
      <c r="A20" s="15"/>
      <c r="B20" s="276" t="s">
        <v>127</v>
      </c>
      <c r="C20" s="287" t="s">
        <v>14</v>
      </c>
      <c r="D20" s="277">
        <v>12735117.37</v>
      </c>
      <c r="E20" s="277">
        <v>12213819.94</v>
      </c>
      <c r="F20" s="277">
        <v>12409208</v>
      </c>
      <c r="H20" s="55"/>
    </row>
    <row r="21" spans="1:8" ht="31.5" customHeight="1">
      <c r="A21" s="15"/>
      <c r="B21" s="276" t="s">
        <v>128</v>
      </c>
      <c r="C21" s="287" t="s">
        <v>129</v>
      </c>
      <c r="D21" s="277">
        <v>7926309</v>
      </c>
      <c r="E21" s="277">
        <v>7500000</v>
      </c>
      <c r="F21" s="210">
        <v>7500000</v>
      </c>
      <c r="H21" s="55"/>
    </row>
    <row r="22" spans="1:9" ht="18" customHeight="1">
      <c r="A22" s="15"/>
      <c r="B22" s="274" t="s">
        <v>130</v>
      </c>
      <c r="C22" s="288" t="s">
        <v>39</v>
      </c>
      <c r="D22" s="275">
        <f>D23</f>
        <v>22467532.56</v>
      </c>
      <c r="E22" s="275">
        <f>E23</f>
        <v>22435323.56</v>
      </c>
      <c r="F22" s="275">
        <f>F23</f>
        <v>22399365.56</v>
      </c>
      <c r="G22" s="55"/>
      <c r="H22" s="55"/>
      <c r="I22" s="55"/>
    </row>
    <row r="23" spans="1:9" ht="15.75" customHeight="1">
      <c r="A23" s="15"/>
      <c r="B23" s="276" t="s">
        <v>131</v>
      </c>
      <c r="C23" s="287" t="s">
        <v>41</v>
      </c>
      <c r="D23" s="278">
        <v>22467532.56</v>
      </c>
      <c r="E23" s="278">
        <v>22435323.56</v>
      </c>
      <c r="F23" s="210">
        <v>22399365.56</v>
      </c>
      <c r="G23" s="55"/>
      <c r="H23" s="55"/>
      <c r="I23" s="55"/>
    </row>
    <row r="24" spans="1:9" ht="16.5" customHeight="1">
      <c r="A24" s="15"/>
      <c r="B24" s="276" t="s">
        <v>132</v>
      </c>
      <c r="C24" s="288" t="s">
        <v>45</v>
      </c>
      <c r="D24" s="279">
        <f>D25+D26</f>
        <v>300000</v>
      </c>
      <c r="E24" s="279">
        <f>E25+E26</f>
        <v>300000</v>
      </c>
      <c r="F24" s="279">
        <f>F25+F26</f>
        <v>300000</v>
      </c>
      <c r="G24" s="55"/>
      <c r="H24" s="55"/>
      <c r="I24" s="55"/>
    </row>
    <row r="25" spans="1:9" ht="17.25" customHeight="1">
      <c r="A25" s="15"/>
      <c r="B25" s="276" t="s">
        <v>133</v>
      </c>
      <c r="C25" s="287" t="s">
        <v>47</v>
      </c>
      <c r="D25" s="280">
        <v>240000</v>
      </c>
      <c r="E25" s="280">
        <v>240000</v>
      </c>
      <c r="F25" s="281">
        <v>240000</v>
      </c>
      <c r="G25" s="55"/>
      <c r="H25" s="55"/>
      <c r="I25" s="55"/>
    </row>
    <row r="26" spans="1:9" ht="20.25" customHeight="1">
      <c r="A26" s="15"/>
      <c r="B26" s="276" t="s">
        <v>134</v>
      </c>
      <c r="C26" s="287" t="s">
        <v>48</v>
      </c>
      <c r="D26" s="277">
        <v>60000</v>
      </c>
      <c r="E26" s="277">
        <v>60000</v>
      </c>
      <c r="F26" s="277">
        <v>60000</v>
      </c>
      <c r="G26" s="55"/>
      <c r="H26" s="55"/>
      <c r="I26" s="55"/>
    </row>
    <row r="27" spans="1:9" ht="15" customHeight="1">
      <c r="A27" s="15"/>
      <c r="B27" s="282">
        <v>1100</v>
      </c>
      <c r="C27" s="288" t="s">
        <v>485</v>
      </c>
      <c r="D27" s="275">
        <f>D28</f>
        <v>835313.26</v>
      </c>
      <c r="E27" s="275">
        <f>E28</f>
        <v>835313.26</v>
      </c>
      <c r="F27" s="275">
        <f>F28</f>
        <v>835313.26</v>
      </c>
      <c r="G27" s="55"/>
      <c r="H27" s="55"/>
      <c r="I27" s="55"/>
    </row>
    <row r="28" spans="1:6" ht="15.75" customHeight="1">
      <c r="A28" s="15"/>
      <c r="B28" s="283">
        <v>1101</v>
      </c>
      <c r="C28" s="171" t="s">
        <v>57</v>
      </c>
      <c r="D28" s="277">
        <v>835313.26</v>
      </c>
      <c r="E28" s="277">
        <v>835313.26</v>
      </c>
      <c r="F28" s="277">
        <v>835313.26</v>
      </c>
    </row>
    <row r="29" spans="1:9" ht="19.5" customHeight="1">
      <c r="A29" s="15"/>
      <c r="B29" s="284"/>
      <c r="C29" s="289" t="s">
        <v>472</v>
      </c>
      <c r="D29" s="285">
        <f>D7+D13+D15+D17+D22+D24+D27</f>
        <v>92077977.03</v>
      </c>
      <c r="E29" s="285">
        <f>E7+E13+E15+E17+E22+E24+E27</f>
        <v>88498763.41</v>
      </c>
      <c r="F29" s="285">
        <f>F7+F13+F15+F17+F22+F24+F27</f>
        <v>77812341</v>
      </c>
      <c r="G29" s="55"/>
      <c r="H29" s="55"/>
      <c r="I29" s="55"/>
    </row>
  </sheetData>
  <sheetProtection/>
  <mergeCells count="9">
    <mergeCell ref="D1:F1"/>
    <mergeCell ref="B2:F2"/>
    <mergeCell ref="D3:F3"/>
    <mergeCell ref="B4:B6"/>
    <mergeCell ref="C4:C6"/>
    <mergeCell ref="D4:F4"/>
    <mergeCell ref="D5:D6"/>
    <mergeCell ref="E5:E6"/>
    <mergeCell ref="F5:F6"/>
  </mergeCells>
  <printOptions/>
  <pageMargins left="1.1023622047244095" right="0.9055118110236221" top="0.7480314960629921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29"/>
  <sheetViews>
    <sheetView zoomScalePageLayoutView="0" workbookViewId="0" topLeftCell="A25">
      <selection activeCell="L17" sqref="L17"/>
    </sheetView>
  </sheetViews>
  <sheetFormatPr defaultColWidth="8.88671875" defaultRowHeight="12.75"/>
  <cols>
    <col min="4" max="4" width="5.5546875" style="0" customWidth="1"/>
    <col min="5" max="5" width="3.10546875" style="0" customWidth="1"/>
    <col min="6" max="6" width="3.88671875" style="0" hidden="1" customWidth="1"/>
    <col min="7" max="7" width="5.6640625" style="0" hidden="1" customWidth="1"/>
    <col min="8" max="9" width="8.77734375" style="0" hidden="1" customWidth="1"/>
    <col min="10" max="10" width="13.3359375" style="0" customWidth="1"/>
    <col min="11" max="11" width="14.3359375" style="0" customWidth="1"/>
    <col min="12" max="12" width="12.10546875" style="0" customWidth="1"/>
  </cols>
  <sheetData>
    <row r="3" spans="1:12" ht="13.5" customHeight="1">
      <c r="A3" s="1"/>
      <c r="B3" s="5"/>
      <c r="C3" s="5"/>
      <c r="D3" s="5"/>
      <c r="E3" s="316" t="s">
        <v>486</v>
      </c>
      <c r="F3" s="316"/>
      <c r="G3" s="316"/>
      <c r="H3" s="316"/>
      <c r="I3" s="316"/>
      <c r="J3" s="316"/>
      <c r="K3" s="316"/>
      <c r="L3" s="316"/>
    </row>
    <row r="4" spans="1:12" ht="13.5" customHeight="1">
      <c r="A4" s="1"/>
      <c r="B4" s="1"/>
      <c r="C4" s="1"/>
      <c r="D4" s="1"/>
      <c r="E4" s="316"/>
      <c r="F4" s="316"/>
      <c r="G4" s="316"/>
      <c r="H4" s="316"/>
      <c r="I4" s="316"/>
      <c r="J4" s="316"/>
      <c r="K4" s="316"/>
      <c r="L4" s="316"/>
    </row>
    <row r="5" spans="1:12" ht="13.5" customHeight="1">
      <c r="A5" s="1"/>
      <c r="B5" s="1"/>
      <c r="C5" s="1"/>
      <c r="D5" s="1"/>
      <c r="E5" s="316"/>
      <c r="F5" s="316"/>
      <c r="G5" s="316"/>
      <c r="H5" s="316"/>
      <c r="I5" s="316"/>
      <c r="J5" s="316"/>
      <c r="K5" s="316"/>
      <c r="L5" s="316"/>
    </row>
    <row r="6" spans="1:12" ht="39.75" customHeight="1">
      <c r="A6" s="1"/>
      <c r="B6" s="1"/>
      <c r="C6" s="1"/>
      <c r="D6" s="1"/>
      <c r="E6" s="316"/>
      <c r="F6" s="316"/>
      <c r="G6" s="316"/>
      <c r="H6" s="316"/>
      <c r="I6" s="316"/>
      <c r="J6" s="316"/>
      <c r="K6" s="316"/>
      <c r="L6" s="316"/>
    </row>
    <row r="7" spans="1:12" ht="11.25" customHeight="1">
      <c r="A7" s="1"/>
      <c r="B7" s="1"/>
      <c r="C7" s="1"/>
      <c r="D7" s="1"/>
      <c r="E7" s="38"/>
      <c r="F7" s="38"/>
      <c r="G7" s="38"/>
      <c r="H7" s="38"/>
      <c r="I7" s="38"/>
      <c r="J7" s="38"/>
      <c r="K7" s="38"/>
      <c r="L7" s="38"/>
    </row>
    <row r="8" spans="1:12" ht="15.75" customHeight="1">
      <c r="A8" s="368" t="s">
        <v>459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</row>
    <row r="9" spans="1:12" ht="15.75" customHeight="1">
      <c r="A9" s="369"/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</row>
    <row r="10" spans="1:12" ht="37.5" customHeight="1">
      <c r="A10" s="369"/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359" t="s">
        <v>473</v>
      </c>
      <c r="B12" s="360"/>
      <c r="C12" s="360"/>
      <c r="D12" s="360"/>
      <c r="E12" s="360"/>
      <c r="F12" s="360"/>
      <c r="G12" s="360"/>
      <c r="H12" s="360"/>
      <c r="I12" s="361"/>
      <c r="J12" s="365" t="s">
        <v>196</v>
      </c>
      <c r="K12" s="324"/>
      <c r="L12" s="324"/>
    </row>
    <row r="13" spans="1:12" ht="27.75" customHeight="1">
      <c r="A13" s="362"/>
      <c r="B13" s="363"/>
      <c r="C13" s="363"/>
      <c r="D13" s="363"/>
      <c r="E13" s="363"/>
      <c r="F13" s="363"/>
      <c r="G13" s="363"/>
      <c r="H13" s="363"/>
      <c r="I13" s="364"/>
      <c r="J13" s="290" t="s">
        <v>150</v>
      </c>
      <c r="K13" s="290" t="s">
        <v>152</v>
      </c>
      <c r="L13" s="290" t="s">
        <v>167</v>
      </c>
    </row>
    <row r="14" spans="1:12" ht="45" customHeight="1">
      <c r="A14" s="366" t="s">
        <v>229</v>
      </c>
      <c r="B14" s="366"/>
      <c r="C14" s="366"/>
      <c r="D14" s="366"/>
      <c r="E14" s="366"/>
      <c r="F14" s="366"/>
      <c r="G14" s="366"/>
      <c r="H14" s="366"/>
      <c r="I14" s="366"/>
      <c r="J14" s="210">
        <v>6518927</v>
      </c>
      <c r="K14" s="210">
        <v>6572164.04</v>
      </c>
      <c r="L14" s="210">
        <v>6572164.04</v>
      </c>
    </row>
    <row r="15" spans="1:12" ht="44.25" customHeight="1">
      <c r="A15" s="366" t="s">
        <v>192</v>
      </c>
      <c r="B15" s="366"/>
      <c r="C15" s="366"/>
      <c r="D15" s="366"/>
      <c r="E15" s="366"/>
      <c r="F15" s="366"/>
      <c r="G15" s="366"/>
      <c r="H15" s="366"/>
      <c r="I15" s="366"/>
      <c r="J15" s="210">
        <v>1721178</v>
      </c>
      <c r="K15" s="210">
        <v>1721178</v>
      </c>
      <c r="L15" s="210">
        <v>1721178</v>
      </c>
    </row>
    <row r="16" spans="1:12" ht="29.25" customHeight="1">
      <c r="A16" s="366" t="s">
        <v>223</v>
      </c>
      <c r="B16" s="325"/>
      <c r="C16" s="325"/>
      <c r="D16" s="325"/>
      <c r="E16" s="325"/>
      <c r="F16" s="82"/>
      <c r="G16" s="82"/>
      <c r="H16" s="82"/>
      <c r="I16" s="82"/>
      <c r="J16" s="210">
        <v>398831</v>
      </c>
      <c r="K16" s="210">
        <v>408452</v>
      </c>
      <c r="L16" s="210">
        <v>418073</v>
      </c>
    </row>
    <row r="17" spans="1:12" ht="39.75" customHeight="1">
      <c r="A17" s="366" t="s">
        <v>193</v>
      </c>
      <c r="B17" s="366"/>
      <c r="C17" s="366"/>
      <c r="D17" s="366"/>
      <c r="E17" s="366"/>
      <c r="F17" s="366"/>
      <c r="G17" s="366"/>
      <c r="H17" s="366"/>
      <c r="I17" s="366"/>
      <c r="J17" s="210">
        <v>1410503</v>
      </c>
      <c r="K17" s="210">
        <v>1410503</v>
      </c>
      <c r="L17" s="210">
        <v>1410503</v>
      </c>
    </row>
    <row r="18" spans="1:12" ht="30.75" customHeight="1">
      <c r="A18" s="367" t="s">
        <v>161</v>
      </c>
      <c r="B18" s="367"/>
      <c r="C18" s="367"/>
      <c r="D18" s="367"/>
      <c r="E18" s="367"/>
      <c r="F18" s="367"/>
      <c r="G18" s="367"/>
      <c r="H18" s="367"/>
      <c r="I18" s="367"/>
      <c r="J18" s="210">
        <v>188428</v>
      </c>
      <c r="K18" s="210">
        <v>188428</v>
      </c>
      <c r="L18" s="210">
        <v>188428</v>
      </c>
    </row>
    <row r="19" spans="1:12" ht="42" customHeight="1">
      <c r="A19" s="367" t="s">
        <v>249</v>
      </c>
      <c r="B19" s="367"/>
      <c r="C19" s="367"/>
      <c r="D19" s="367"/>
      <c r="E19" s="367"/>
      <c r="F19" s="367"/>
      <c r="G19" s="367"/>
      <c r="H19" s="367"/>
      <c r="I19" s="367"/>
      <c r="J19" s="210">
        <v>107328</v>
      </c>
      <c r="K19" s="210">
        <v>107328</v>
      </c>
      <c r="L19" s="210">
        <v>107328</v>
      </c>
    </row>
    <row r="20" spans="1:12" ht="41.25" customHeight="1">
      <c r="A20" s="366" t="s">
        <v>254</v>
      </c>
      <c r="B20" s="325"/>
      <c r="C20" s="325"/>
      <c r="D20" s="325"/>
      <c r="E20" s="325"/>
      <c r="F20" s="83"/>
      <c r="G20" s="83"/>
      <c r="H20" s="83"/>
      <c r="I20" s="83"/>
      <c r="J20" s="210">
        <v>14443952.41</v>
      </c>
      <c r="K20" s="210">
        <v>14381255.33</v>
      </c>
      <c r="L20" s="210">
        <v>13661184.77</v>
      </c>
    </row>
    <row r="21" spans="1:12" ht="78.75" customHeight="1">
      <c r="A21" s="371" t="s">
        <v>246</v>
      </c>
      <c r="B21" s="371"/>
      <c r="C21" s="371"/>
      <c r="D21" s="371"/>
      <c r="E21" s="371"/>
      <c r="F21" s="371"/>
      <c r="G21" s="371"/>
      <c r="H21" s="371"/>
      <c r="I21" s="371"/>
      <c r="J21" s="210">
        <v>5386661.15</v>
      </c>
      <c r="K21" s="210">
        <v>3569000</v>
      </c>
      <c r="L21" s="210">
        <v>5386661.15</v>
      </c>
    </row>
    <row r="22" spans="1:12" ht="69" customHeight="1">
      <c r="A22" s="366" t="s">
        <v>241</v>
      </c>
      <c r="B22" s="325"/>
      <c r="C22" s="325"/>
      <c r="D22" s="325"/>
      <c r="E22" s="325"/>
      <c r="F22" s="83"/>
      <c r="G22" s="83"/>
      <c r="H22" s="83"/>
      <c r="I22" s="83"/>
      <c r="J22" s="210">
        <v>671750</v>
      </c>
      <c r="K22" s="210">
        <v>134000</v>
      </c>
      <c r="L22" s="210">
        <v>134000</v>
      </c>
    </row>
    <row r="23" spans="1:12" ht="54" customHeight="1">
      <c r="A23" s="366" t="s">
        <v>243</v>
      </c>
      <c r="B23" s="325"/>
      <c r="C23" s="325"/>
      <c r="D23" s="325"/>
      <c r="E23" s="325"/>
      <c r="F23" s="83"/>
      <c r="G23" s="83"/>
      <c r="H23" s="83"/>
      <c r="I23" s="83"/>
      <c r="J23" s="210">
        <v>200000</v>
      </c>
      <c r="K23" s="210">
        <v>200000</v>
      </c>
      <c r="L23" s="210">
        <v>200000</v>
      </c>
    </row>
    <row r="24" spans="1:12" ht="155.25" customHeight="1">
      <c r="A24" s="366" t="s">
        <v>239</v>
      </c>
      <c r="B24" s="366"/>
      <c r="C24" s="366"/>
      <c r="D24" s="366"/>
      <c r="E24" s="366"/>
      <c r="F24" s="81"/>
      <c r="G24" s="81"/>
      <c r="H24" s="81"/>
      <c r="I24" s="81"/>
      <c r="J24" s="210">
        <v>12735117.37</v>
      </c>
      <c r="K24" s="210">
        <v>12213819.94</v>
      </c>
      <c r="L24" s="210">
        <v>12409208</v>
      </c>
    </row>
    <row r="25" spans="1:12" ht="44.25" customHeight="1">
      <c r="A25" s="366" t="s">
        <v>218</v>
      </c>
      <c r="B25" s="325"/>
      <c r="C25" s="325"/>
      <c r="D25" s="325"/>
      <c r="E25" s="325"/>
      <c r="F25" s="71"/>
      <c r="G25" s="71"/>
      <c r="H25" s="71"/>
      <c r="I25" s="71"/>
      <c r="J25" s="210">
        <v>7481200</v>
      </c>
      <c r="K25" s="210">
        <v>7500000</v>
      </c>
      <c r="L25" s="210">
        <v>7500000</v>
      </c>
    </row>
    <row r="26" spans="1:12" ht="45.75" customHeight="1">
      <c r="A26" s="366" t="s">
        <v>236</v>
      </c>
      <c r="B26" s="325"/>
      <c r="C26" s="325"/>
      <c r="D26" s="325"/>
      <c r="E26" s="325"/>
      <c r="F26" s="71"/>
      <c r="G26" s="71"/>
      <c r="H26" s="71"/>
      <c r="I26" s="71"/>
      <c r="J26" s="241">
        <v>240000</v>
      </c>
      <c r="K26" s="241">
        <v>240000</v>
      </c>
      <c r="L26" s="241">
        <v>240000</v>
      </c>
    </row>
    <row r="27" spans="1:12" ht="16.5" customHeight="1">
      <c r="A27" s="299" t="s">
        <v>102</v>
      </c>
      <c r="B27" s="298"/>
      <c r="C27" s="298"/>
      <c r="D27" s="298"/>
      <c r="E27" s="370"/>
      <c r="F27" s="71"/>
      <c r="G27" s="71"/>
      <c r="H27" s="71"/>
      <c r="I27" s="71"/>
      <c r="J27" s="241">
        <v>60000</v>
      </c>
      <c r="K27" s="241">
        <v>60000</v>
      </c>
      <c r="L27" s="241">
        <v>60000</v>
      </c>
    </row>
    <row r="28" spans="1:12" ht="54" customHeight="1">
      <c r="A28" s="366" t="s">
        <v>101</v>
      </c>
      <c r="B28" s="325"/>
      <c r="C28" s="325"/>
      <c r="D28" s="325"/>
      <c r="E28" s="325"/>
      <c r="F28" s="71"/>
      <c r="G28" s="71"/>
      <c r="H28" s="71"/>
      <c r="I28" s="71"/>
      <c r="J28" s="210">
        <v>835313.26</v>
      </c>
      <c r="K28" s="210">
        <v>835313.26</v>
      </c>
      <c r="L28" s="210">
        <v>835313.26</v>
      </c>
    </row>
    <row r="29" spans="1:12" ht="18" customHeight="1">
      <c r="A29" s="356" t="s">
        <v>472</v>
      </c>
      <c r="B29" s="357"/>
      <c r="C29" s="357"/>
      <c r="D29" s="357"/>
      <c r="E29" s="358"/>
      <c r="F29" s="64"/>
      <c r="G29" s="64"/>
      <c r="H29" s="64"/>
      <c r="I29" s="64"/>
      <c r="J29" s="212">
        <f>SUM(J14:J28)</f>
        <v>52399189.19</v>
      </c>
      <c r="K29" s="212">
        <f>SUM(K14:K28)</f>
        <v>49541441.56999999</v>
      </c>
      <c r="L29" s="212">
        <f>SUM(L14:L28)</f>
        <v>50844041.22</v>
      </c>
    </row>
  </sheetData>
  <sheetProtection/>
  <mergeCells count="20">
    <mergeCell ref="A8:L10"/>
    <mergeCell ref="A24:E24"/>
    <mergeCell ref="A25:E25"/>
    <mergeCell ref="A26:E26"/>
    <mergeCell ref="A27:E27"/>
    <mergeCell ref="A28:E28"/>
    <mergeCell ref="A20:E20"/>
    <mergeCell ref="A21:I21"/>
    <mergeCell ref="A22:E22"/>
    <mergeCell ref="A23:E23"/>
    <mergeCell ref="A29:E29"/>
    <mergeCell ref="E3:L6"/>
    <mergeCell ref="A12:I13"/>
    <mergeCell ref="J12:L12"/>
    <mergeCell ref="A14:I14"/>
    <mergeCell ref="A15:I15"/>
    <mergeCell ref="A16:E16"/>
    <mergeCell ref="A17:I17"/>
    <mergeCell ref="A18:I18"/>
    <mergeCell ref="A19:I19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Владелец</cp:lastModifiedBy>
  <cp:lastPrinted>2023-11-13T08:22:48Z</cp:lastPrinted>
  <dcterms:created xsi:type="dcterms:W3CDTF">2005-02-25T08:58:00Z</dcterms:created>
  <dcterms:modified xsi:type="dcterms:W3CDTF">2023-11-13T08:28:57Z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